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cf1826\AppData\Local\Microsoft\Windows\INetCache\Content.Outlook\PKN64Q1D\"/>
    </mc:Choice>
  </mc:AlternateContent>
  <bookViews>
    <workbookView xWindow="0" yWindow="180" windowWidth="20500" windowHeight="6540" tabRatio="627"/>
  </bookViews>
  <sheets>
    <sheet name="Cover" sheetId="1" r:id="rId1"/>
    <sheet name="Consol" sheetId="47" r:id="rId2"/>
    <sheet name="KFC" sheetId="51" r:id="rId3"/>
    <sheet name="Pizza Hut" sheetId="49" r:id="rId4"/>
    <sheet name="Balance_Sheet" sheetId="57" r:id="rId5"/>
    <sheet name="Cash_Flow" sheetId="58"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KFC!$A$5:$Y$33</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1">Consol!$A$1:$Y$64</definedName>
    <definedName name="_xlnm.Print_Area" localSheetId="0">Cover!$B$2:$L$39</definedName>
    <definedName name="_xlnm.Print_Area" localSheetId="8">Definitions!$A$1:$J$14</definedName>
    <definedName name="_xlnm.Print_Area" localSheetId="2">KFC!$A$1:$Y$38</definedName>
    <definedName name="_xlnm.Print_Area" localSheetId="3">'Pizza Hut'!$A$1:$Y$40</definedName>
    <definedName name="_xlnm.Print_Area" localSheetId="7">SSS!$A$1:$H$29</definedName>
    <definedName name="_xlnm.Print_Area" localSheetId="6">'Unit Summary'!$A$1:$E$15</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62913"/>
</workbook>
</file>

<file path=xl/calcChain.xml><?xml version="1.0" encoding="utf-8"?>
<calcChain xmlns="http://schemas.openxmlformats.org/spreadsheetml/2006/main">
  <c r="E8" i="38" l="1"/>
  <c r="E9" i="38"/>
  <c r="G49" i="58"/>
  <c r="D49" i="58"/>
  <c r="A49" i="58"/>
  <c r="G48" i="58"/>
  <c r="D48" i="58"/>
  <c r="A48" i="58"/>
  <c r="G47" i="58"/>
  <c r="D47" i="58"/>
  <c r="A47" i="58"/>
  <c r="G46" i="58"/>
  <c r="D46" i="58"/>
  <c r="A46" i="58"/>
  <c r="G45" i="58"/>
  <c r="D45" i="58"/>
  <c r="A45" i="58"/>
  <c r="G44" i="58"/>
  <c r="D44" i="58"/>
  <c r="A44" i="58"/>
  <c r="G43" i="58"/>
  <c r="D43" i="58"/>
  <c r="A43" i="58"/>
  <c r="G42" i="58"/>
  <c r="D42" i="58"/>
  <c r="A42" i="58"/>
  <c r="G41" i="58"/>
  <c r="D41" i="58"/>
  <c r="A41" i="58"/>
  <c r="G40" i="58"/>
  <c r="D40" i="58"/>
  <c r="A40" i="58"/>
  <c r="G39" i="58"/>
  <c r="D39" i="58"/>
  <c r="A39" i="58"/>
  <c r="A38" i="58"/>
  <c r="G37" i="58"/>
  <c r="D37" i="58"/>
  <c r="A37" i="58"/>
  <c r="G36" i="58"/>
  <c r="D36" i="58"/>
  <c r="A36" i="58"/>
  <c r="G35" i="58"/>
  <c r="D35" i="58"/>
  <c r="A35" i="58"/>
  <c r="G34" i="58"/>
  <c r="D34" i="58"/>
  <c r="A34" i="58"/>
  <c r="G33" i="58"/>
  <c r="D33" i="58"/>
  <c r="A33" i="58"/>
  <c r="G32" i="58"/>
  <c r="D32" i="58"/>
  <c r="A32" i="58"/>
  <c r="G31" i="58"/>
  <c r="D31" i="58"/>
  <c r="A31" i="58"/>
  <c r="G30" i="58"/>
  <c r="D30" i="58"/>
  <c r="A30" i="58"/>
  <c r="G29" i="58"/>
  <c r="D29" i="58"/>
  <c r="A29" i="58"/>
  <c r="G28" i="58"/>
  <c r="D28" i="58"/>
  <c r="A28" i="58"/>
  <c r="A27" i="58"/>
  <c r="G26" i="58"/>
  <c r="D26" i="58"/>
  <c r="A26" i="58"/>
  <c r="G25" i="58"/>
  <c r="D25" i="58"/>
  <c r="A25" i="58"/>
  <c r="G24" i="58"/>
  <c r="D24" i="58"/>
  <c r="A24" i="58"/>
  <c r="G23" i="58"/>
  <c r="D23" i="58"/>
  <c r="A23" i="58"/>
  <c r="G22" i="58"/>
  <c r="D22" i="58"/>
  <c r="A22" i="58"/>
  <c r="G21" i="58"/>
  <c r="D21" i="58"/>
  <c r="A21" i="58"/>
  <c r="G20" i="58"/>
  <c r="D20" i="58"/>
  <c r="A20" i="58"/>
  <c r="G19" i="58"/>
  <c r="D19" i="58"/>
  <c r="A19" i="58"/>
  <c r="G18" i="58"/>
  <c r="D18" i="58"/>
  <c r="A18" i="58"/>
  <c r="G17" i="58"/>
  <c r="D17" i="58"/>
  <c r="A17" i="58"/>
  <c r="G16" i="58"/>
  <c r="D16" i="58"/>
  <c r="A16" i="58"/>
  <c r="G15" i="58"/>
  <c r="D15" i="58"/>
  <c r="A15" i="58"/>
  <c r="G14" i="58"/>
  <c r="D14" i="58"/>
  <c r="A14" i="58"/>
  <c r="G13" i="58"/>
  <c r="D13" i="58"/>
  <c r="A13" i="58"/>
  <c r="G12" i="58"/>
  <c r="D12" i="58"/>
  <c r="A12" i="58"/>
  <c r="G11" i="58"/>
  <c r="D11" i="58"/>
  <c r="A11" i="58"/>
  <c r="G10" i="58"/>
  <c r="D10" i="58"/>
  <c r="A10" i="58"/>
  <c r="G9" i="58"/>
  <c r="D9" i="58"/>
  <c r="A9" i="58"/>
  <c r="A8" i="58"/>
  <c r="F7" i="58"/>
  <c r="C7" i="58"/>
  <c r="E46" i="57" l="1"/>
  <c r="C46" i="57"/>
  <c r="A46" i="57"/>
  <c r="E45" i="57"/>
  <c r="C45" i="57"/>
  <c r="E44" i="57"/>
  <c r="C44" i="57"/>
  <c r="E43" i="57"/>
  <c r="C43" i="57"/>
  <c r="E42" i="57"/>
  <c r="C42" i="57"/>
  <c r="E41" i="57"/>
  <c r="C41" i="57"/>
  <c r="E40" i="57"/>
  <c r="C40" i="57"/>
  <c r="E39" i="57"/>
  <c r="C39" i="57"/>
  <c r="E38" i="57"/>
  <c r="C38" i="57"/>
  <c r="E35" i="57"/>
  <c r="C35" i="57"/>
  <c r="E33" i="57"/>
  <c r="C33" i="57"/>
  <c r="E32" i="57"/>
  <c r="C32" i="57"/>
  <c r="E31" i="57"/>
  <c r="C31" i="57"/>
  <c r="E30" i="57"/>
  <c r="C30" i="57"/>
  <c r="E29" i="57"/>
  <c r="C29" i="57"/>
  <c r="E28" i="57"/>
  <c r="C28" i="57"/>
  <c r="E27" i="57"/>
  <c r="C27" i="57"/>
  <c r="E26" i="57"/>
  <c r="C26" i="57"/>
  <c r="E22" i="57"/>
  <c r="C22" i="57"/>
  <c r="E21" i="57"/>
  <c r="C21" i="57"/>
  <c r="E20" i="57"/>
  <c r="C20" i="57"/>
  <c r="E19" i="57"/>
  <c r="C19" i="57"/>
  <c r="E18" i="57"/>
  <c r="C18" i="57"/>
  <c r="E17" i="57"/>
  <c r="C17" i="57"/>
  <c r="E16" i="57"/>
  <c r="C16" i="57"/>
  <c r="E15" i="57"/>
  <c r="C15" i="57"/>
  <c r="E14" i="57"/>
  <c r="C14" i="57"/>
  <c r="E13" i="57"/>
  <c r="C13" i="57"/>
  <c r="E12" i="57"/>
  <c r="C12" i="57"/>
  <c r="E11" i="57"/>
  <c r="C11" i="57"/>
  <c r="E10" i="57"/>
  <c r="C10" i="57"/>
  <c r="E9" i="57"/>
  <c r="C9" i="57"/>
  <c r="E5" i="57"/>
  <c r="C5" i="57"/>
  <c r="C48" i="47" l="1"/>
  <c r="C44" i="47"/>
  <c r="E13" i="38" l="1"/>
  <c r="D14" i="38" l="1"/>
  <c r="C14" i="38"/>
  <c r="B14" i="38"/>
  <c r="E14" i="38" l="1"/>
  <c r="E10" i="38"/>
  <c r="O12" i="51" l="1"/>
  <c r="O18" i="51"/>
  <c r="O25" i="51" s="1"/>
  <c r="O26" i="51" l="1"/>
  <c r="T19" i="47"/>
  <c r="T27" i="47" s="1"/>
  <c r="T29" i="47"/>
  <c r="T37" i="47"/>
  <c r="T46" i="47"/>
  <c r="T53" i="47"/>
  <c r="O44" i="47"/>
  <c r="O46" i="47" s="1"/>
  <c r="E11" i="38"/>
  <c r="E12" i="38"/>
  <c r="P18" i="51"/>
  <c r="P25" i="51" s="1"/>
  <c r="Y53" i="47"/>
  <c r="X53" i="47"/>
  <c r="W52" i="47"/>
  <c r="V53" i="47"/>
  <c r="U53" i="47"/>
  <c r="O53" i="47"/>
  <c r="Y44" i="47"/>
  <c r="Y46" i="47" s="1"/>
  <c r="Y48" i="47"/>
  <c r="U46" i="47"/>
  <c r="T12" i="51"/>
  <c r="X59" i="47"/>
  <c r="W59" i="47"/>
  <c r="V59" i="47"/>
  <c r="U59" i="47"/>
  <c r="U56" i="47"/>
  <c r="X58" i="47"/>
  <c r="X57" i="47"/>
  <c r="X56" i="47"/>
  <c r="W58" i="47"/>
  <c r="U58" i="47"/>
  <c r="W57" i="47"/>
  <c r="U57" i="47"/>
  <c r="W56" i="47"/>
  <c r="O37" i="47"/>
  <c r="O29" i="47"/>
  <c r="O19" i="47"/>
  <c r="O27" i="47" s="1"/>
  <c r="U37" i="47"/>
  <c r="Y37" i="47"/>
  <c r="U29" i="47"/>
  <c r="Y29" i="47"/>
  <c r="Y19" i="47"/>
  <c r="Y27" i="47" s="1"/>
  <c r="U19" i="47"/>
  <c r="U27" i="47" s="1"/>
</calcChain>
</file>

<file path=xl/comments1.xml><?xml version="1.0" encoding="utf-8"?>
<comments xmlns="http://schemas.openxmlformats.org/spreadsheetml/2006/main">
  <authors>
    <author>Zhou, Judy</author>
  </authors>
  <commentList>
    <comment ref="C44" authorId="0" shapeId="0">
      <text>
        <r>
          <rPr>
            <b/>
            <sz val="9"/>
            <color indexed="81"/>
            <rFont val="Tahoma"/>
            <family val="2"/>
          </rPr>
          <t>Zhou, Judy:</t>
        </r>
        <r>
          <rPr>
            <sz val="9"/>
            <color indexed="81"/>
            <rFont val="Tahoma"/>
            <family val="2"/>
          </rPr>
          <t xml:space="preserve">
增加小数点后位数</t>
        </r>
      </text>
    </comment>
  </commentList>
</comments>
</file>

<file path=xl/sharedStrings.xml><?xml version="1.0" encoding="utf-8"?>
<sst xmlns="http://schemas.openxmlformats.org/spreadsheetml/2006/main" count="355" uniqueCount="180">
  <si>
    <t>Company sales</t>
  </si>
  <si>
    <t>Food and paper</t>
  </si>
  <si>
    <t>Payroll and employee benefits</t>
  </si>
  <si>
    <t>Occupancy and other operating expenses</t>
  </si>
  <si>
    <t>General and administrative expenses</t>
  </si>
  <si>
    <t xml:space="preserve">   Total costs and expenses, net</t>
  </si>
  <si>
    <t>Restaurant margin</t>
  </si>
  <si>
    <t>KFC</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</si>
  <si>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</si>
  <si>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</si>
  <si>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</si>
  <si>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</si>
  <si>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</si>
  <si>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</si>
  <si>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</si>
  <si>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</si>
  <si>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</si>
  <si>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</si>
  <si>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</si>
  <si>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</si>
  <si>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</si>
  <si>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</si>
  <si>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</si>
  <si>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</si>
  <si>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</si>
  <si>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</si>
  <si>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</si>
  <si>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</si>
  <si>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</si>
  <si>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</si>
  <si>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East Dawning</t>
    <phoneticPr fontId="16" type="noConversion"/>
  </si>
  <si>
    <t>Little Sheep</t>
    <phoneticPr fontId="16" type="noConversion"/>
  </si>
  <si>
    <t>KFC</t>
    <phoneticPr fontId="16" type="noConversion"/>
  </si>
  <si>
    <t>Total</t>
    <phoneticPr fontId="16" type="noConversion"/>
  </si>
  <si>
    <t>Unconsolidated Affiliates</t>
    <phoneticPr fontId="16" type="noConversion"/>
  </si>
  <si>
    <t>Yum China</t>
    <phoneticPr fontId="14" type="noConversion"/>
  </si>
  <si>
    <t>FY 2016</t>
    <phoneticPr fontId="14" type="noConversion"/>
  </si>
  <si>
    <t>Q1 2017</t>
    <phoneticPr fontId="14" type="noConversion"/>
  </si>
  <si>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</si>
  <si>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</si>
  <si>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</si>
  <si>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</si>
  <si>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</si>
  <si>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</si>
  <si>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</si>
  <si>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Income Before Income Taxes</t>
    <phoneticPr fontId="7" type="noConversion"/>
  </si>
  <si>
    <t>Yum China Holdings, Inc.</t>
  </si>
  <si>
    <t>Unit Count</t>
    <phoneticPr fontId="16" type="noConversion"/>
  </si>
  <si>
    <t>Revenues</t>
  </si>
  <si>
    <t>Franchise fees and income</t>
  </si>
  <si>
    <t>Total revenues</t>
  </si>
  <si>
    <t>Franchise expenses</t>
  </si>
  <si>
    <t>Closures and impairment expenses, net</t>
  </si>
  <si>
    <t>Other income, net</t>
  </si>
  <si>
    <t>KFC Operating Results</t>
  </si>
  <si>
    <t>(in US$ millions)</t>
  </si>
  <si>
    <t xml:space="preserve">    Total costs and expenses, net</t>
  </si>
  <si>
    <t>Pizza Hut</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</si>
  <si>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</si>
  <si>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</si>
  <si>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</si>
  <si>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</si>
  <si>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</si>
  <si>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</si>
  <si>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</si>
  <si>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</si>
  <si>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</si>
  <si>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</si>
  <si>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</si>
  <si>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</si>
  <si>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</si>
  <si>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</si>
  <si>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</si>
  <si>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</si>
  <si>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</si>
  <si>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</si>
  <si>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</si>
  <si>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</si>
  <si>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</si>
  <si>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</si>
  <si>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</si>
  <si>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</si>
  <si>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</si>
  <si>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</si>
  <si>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</si>
  <si>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</si>
  <si>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Q3 2017</t>
  </si>
  <si>
    <t>Q4 2017</t>
  </si>
  <si>
    <t>FY 2017</t>
  </si>
  <si>
    <t>Other revenues</t>
  </si>
  <si>
    <t>Q1 2018</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</si>
  <si>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</si>
  <si>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</si>
  <si>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</si>
  <si>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</si>
  <si>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</si>
  <si>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t xml:space="preserve">Basic </t>
  </si>
  <si>
    <t>Diluted</t>
  </si>
  <si>
    <t>Diluted (Adjusted)</t>
  </si>
  <si>
    <t>Q3 
(unaudited)</t>
  </si>
  <si>
    <t>Pizza Hut Operating Results</t>
  </si>
  <si>
    <t>Q2 2018</t>
  </si>
  <si>
    <t>Company-owned</t>
  </si>
  <si>
    <t>Franchisees</t>
  </si>
  <si>
    <t>Same-Store Sales Growth (stated in constant currency basis)</t>
  </si>
  <si>
    <t>Other liabilities</t>
  </si>
  <si>
    <t>Other operating costs and expenses</t>
  </si>
  <si>
    <t>Q3 2018</t>
  </si>
  <si>
    <t>COFFii &amp; JOY</t>
  </si>
  <si>
    <t>Net income (loss) - including noncontrolling interests</t>
  </si>
  <si>
    <t>Net income - noncontrolling interests</t>
  </si>
  <si>
    <t>Net Income (Loss) - Yum China Holdings, Inc.</t>
  </si>
  <si>
    <t>Q4 2018</t>
  </si>
  <si>
    <t>FY 2018</t>
  </si>
  <si>
    <t>(in US$ millions, except per share data)</t>
  </si>
  <si>
    <t>Interest income, net</t>
  </si>
  <si>
    <t>Weighted-average shares outstanding (in millions)</t>
  </si>
  <si>
    <t>Full Year</t>
  </si>
  <si>
    <t>2017 (Recast)</t>
  </si>
  <si>
    <t>2016 (Recast)</t>
  </si>
  <si>
    <r>
      <rPr>
        <b/>
        <sz val="12"/>
        <rFont val="Times New Roman"/>
        <family val="1"/>
      </rPr>
      <t>Note 1:</t>
    </r>
    <r>
      <rPr>
        <sz val="12"/>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</si>
  <si>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r>
      <rPr>
        <b/>
        <sz val="12"/>
        <rFont val="Times New Roman"/>
        <family val="1"/>
      </rPr>
      <t>Note 2:</t>
    </r>
    <r>
      <rPr>
        <sz val="12"/>
        <rFont val="Times New Roman"/>
        <family val="1"/>
      </rPr>
      <t xml:space="preserve"> Fiscal 2016 results have been recast to reflect the impact of the adoption of ASC 606 standard.</t>
    </r>
  </si>
  <si>
    <t>Non-current operating lease liabilities</t>
  </si>
  <si>
    <t>Operating lease right-of-use assets</t>
  </si>
  <si>
    <t>Q1 2019</t>
  </si>
  <si>
    <t>Statements of Cash Flows</t>
  </si>
  <si>
    <t>Statements of Balance Sheets</t>
  </si>
  <si>
    <t xml:space="preserve"> Expenses for transactions with franchisees and
   unconsolidated affiliates</t>
  </si>
  <si>
    <t>Statements of Income</t>
  </si>
  <si>
    <t>Change in fair value of financial intruments</t>
  </si>
  <si>
    <t>Special Items, Diluted Earnings Per Common Share</t>
  </si>
  <si>
    <r>
      <rPr>
        <b/>
        <sz val="12"/>
        <color theme="1"/>
        <rFont val="Times New Roman"/>
        <family val="1"/>
      </rPr>
      <t>Note 3:</t>
    </r>
    <r>
      <rPr>
        <sz val="12"/>
        <color theme="1"/>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financial statements have been reclassified to conform to the current period’s presentation to facilitate comparison.</t>
    </r>
  </si>
  <si>
    <t>Expenses for transactions with
   franchisees and unconsolidated affiliates</t>
  </si>
  <si>
    <t>Q2 2019</t>
  </si>
  <si>
    <t>Company restaurant expenses</t>
  </si>
  <si>
    <t>Income tax (provision) benefit</t>
  </si>
  <si>
    <r>
      <rPr>
        <b/>
        <sz val="12"/>
        <rFont val="Times New Roman"/>
        <family val="1"/>
      </rPr>
      <t>Note 4:</t>
    </r>
    <r>
      <rPr>
        <sz val="12"/>
        <rFont val="Times New Roman"/>
        <family val="1"/>
      </rPr>
      <t xml:space="preserve"> Segment financial information for prior quarters has been recast to reflect the change in segment reporting.</t>
    </r>
  </si>
  <si>
    <t>Q3 (unaudited)</t>
  </si>
  <si>
    <t>Q3 2019</t>
  </si>
  <si>
    <t>Basic Earnings (Loss) Per Common Share</t>
  </si>
  <si>
    <t>Special Items, Basic Earnings Per Common Share</t>
  </si>
  <si>
    <t xml:space="preserve">Adjusted Basic Earnings Per Common Share </t>
  </si>
  <si>
    <t>Diluted Earnings (Loss) Per Common Share</t>
  </si>
  <si>
    <t xml:space="preserve">Adjusted Diluted Earnings Per Common Share </t>
  </si>
  <si>
    <t>Q4 (unaudited)</t>
  </si>
  <si>
    <t>Q4 2019</t>
  </si>
  <si>
    <t>FY 2019</t>
  </si>
  <si>
    <t>Revenues from transactions with
 franchisees and unconsolidated affiliates</t>
  </si>
  <si>
    <t xml:space="preserve">  Revenues from transactions with
     franchisees and unconsolidated affiliates</t>
  </si>
  <si>
    <t>Non-current finance lease obligations</t>
  </si>
  <si>
    <t>(unaudited)</t>
  </si>
  <si>
    <t>Q1 2020</t>
  </si>
  <si>
    <r>
      <rPr>
        <b/>
        <sz val="12"/>
        <rFont val="Times New Roman"/>
        <family val="1"/>
      </rPr>
      <t>Note 3:</t>
    </r>
    <r>
      <rPr>
        <sz val="12"/>
        <rFont val="Times New Roman"/>
        <family val="1"/>
      </rPr>
      <t xml:space="preserve"> The carve-out data is compiled directly using data previously filed with the Securities and Exchange Commission ("SEC")  in the Form 10, 10-Q and 2016 10-K. Please refer to SEC website for additional details. </t>
    </r>
    <r>
      <rPr>
        <sz val="12"/>
        <color theme="1"/>
        <rFont val="Times New Roman"/>
        <family val="1"/>
      </rPr>
      <t>Certain comparative items in the financial statements have been reclassified to conform to the current period’s presentation to facilitate comparison.</t>
    </r>
  </si>
  <si>
    <t>Q2 2020</t>
  </si>
  <si>
    <t>Huang Ji Huang</t>
  </si>
  <si>
    <t>Lavazza</t>
  </si>
  <si>
    <t>Q3 2020</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</si>
  <si>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</si>
  <si>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</si>
  <si>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Q3   (unaudited)</t>
  </si>
  <si>
    <t>Q4 2020</t>
  </si>
  <si>
    <t>FY 2020</t>
  </si>
  <si>
    <t>Deferred income tax liabilities</t>
  </si>
  <si>
    <t>Q1 2021</t>
  </si>
  <si>
    <r>
      <rPr>
        <b/>
        <sz val="12"/>
        <color theme="1"/>
        <rFont val="Times New Roman"/>
        <family val="1"/>
      </rPr>
      <t xml:space="preserve">Company Restaurant profit (“Restaurant profit”) </t>
    </r>
    <r>
      <rPr>
        <sz val="12"/>
        <color theme="1"/>
        <rFont val="Times New Roman"/>
        <family val="1"/>
      </rPr>
      <t xml:space="preserve">is defined as Company sales less expenses incurred directly by our Company-owned restaurants in generating Company sales. Company restaurant margin percentage is defined as Restaurant profit divided by Company sales. </t>
    </r>
  </si>
  <si>
    <t xml:space="preserve">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income tax, interest income, net, investment gain or loss, certain non-cash expenses, consisting of depreciation and amortization as well as store impairment charges, and Special Items. </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</si>
  <si>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</si>
  <si>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Closures and impairment (income) expenses, net</t>
  </si>
  <si>
    <t>Q2 2021</t>
  </si>
  <si>
    <t>Deferred income tax assets</t>
  </si>
  <si>
    <t>LIABILITIES, REDEEMABLE NONCONTROLLING INTEREST 
   AND EQUITY</t>
  </si>
  <si>
    <t>Accumulated other comprehensive income</t>
  </si>
  <si>
    <t>Year to Date Ended</t>
  </si>
  <si>
    <t>Other expenses (income), net</t>
  </si>
  <si>
    <t>Investment gain (loss)</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</si>
  <si>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an average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</si>
  <si>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 xml:space="preserve"> 2021 Q3</t>
  </si>
  <si>
    <t>Common stock,  $0.01 par value; 1,000 million shares authorized; 444 million shares and
    440 million shares issued at September 30, 2021 and December 31, 2020, respectively; 424 
    million shares and 420 million shares outstanding at September 30, 2021 and December 31, 
    2020, respectively</t>
  </si>
  <si>
    <t>Q3 2021</t>
  </si>
  <si>
    <t xml:space="preserve"> September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</si>
</sst>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0.0%;\(0.0\)%;&quot;-&quot;"/>
    <numFmt numFmtId="193" formatCode="0%;\(0\)%;&quot;—&quot;"/>
    <numFmt numFmtId="194" formatCode="_(* #,##0.00_);_(* \(#,##0.00\);_(* &quot;—&quot;_);_(@_)"/>
    <numFmt numFmtId="195" formatCode="0.0%;\(0.0\)%"/>
    <numFmt numFmtId="196" formatCode="_([$$-409]* #,##0.0000_);_([$$-409]* \(#,##0.0000\);_([$$-409]* &quot;-&quot;??_);_(@_)"/>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b/>
      <sz val="12"/>
      <color theme="0"/>
      <name val="Times New Roman"/>
      <family val="1"/>
    </font>
    <font>
      <u/>
      <sz val="12"/>
      <color theme="1"/>
      <name val="Times New Roman"/>
      <family val="1"/>
    </font>
    <font>
      <b/>
      <sz val="9"/>
      <color theme="1"/>
      <name val="Times New Roman"/>
      <family val="1"/>
    </font>
    <font>
      <sz val="9"/>
      <color theme="1"/>
      <name val="Calibri"/>
      <family val="2"/>
      <scheme val="minor"/>
    </font>
    <font>
      <b/>
      <sz val="10"/>
      <color rgb="FF000000"/>
      <name val="Times New Roman"/>
      <family val="1"/>
    </font>
    <font>
      <sz val="11"/>
      <color rgb="FF000000"/>
      <name val="Times New Roman"/>
      <family val="1"/>
    </font>
    <font>
      <sz val="9"/>
      <color indexed="81"/>
      <name val="Tahoma"/>
      <family val="2"/>
    </font>
    <font>
      <b/>
      <sz val="9"/>
      <color indexed="81"/>
      <name val="Tahoma"/>
      <family val="2"/>
    </font>
  </fonts>
  <fills count="33">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164">
    <xf numFmtId="0" fontId="0" fillId="0" borderId="0"/>
    <xf numFmtId="43" fontId="6"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43" fontId="6" fillId="0" borderId="0" applyFont="0" applyFill="0" applyBorder="0" applyAlignment="0" applyProtection="0"/>
    <xf numFmtId="0" fontId="15" fillId="0" borderId="0">
      <alignment vertical="center"/>
    </xf>
    <xf numFmtId="165" fontId="15" fillId="0" borderId="0" applyFont="0" applyFill="0" applyBorder="0" applyAlignment="0" applyProtection="0">
      <alignment vertical="center"/>
    </xf>
    <xf numFmtId="0" fontId="3" fillId="0" borderId="0"/>
    <xf numFmtId="43"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5">
      <alignment horizontal="left"/>
    </xf>
    <xf numFmtId="174" fontId="14" fillId="19" borderId="25">
      <alignment horizontal="left"/>
    </xf>
    <xf numFmtId="179" fontId="6" fillId="0" borderId="0" applyFont="0" applyFill="0" applyBorder="0" applyAlignment="0" applyProtection="0"/>
    <xf numFmtId="43" fontId="22" fillId="0" borderId="0" applyFont="0" applyFill="0" applyBorder="0" applyAlignment="0" applyProtection="0"/>
    <xf numFmtId="175" fontId="6" fillId="0" borderId="0" applyFont="0" applyFill="0" applyBorder="0" applyAlignment="0" applyProtection="0"/>
    <xf numFmtId="4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6" applyNumberFormat="0" applyAlignment="0" applyProtection="0">
      <alignment horizontal="left" vertical="center"/>
    </xf>
    <xf numFmtId="170" fontId="8" fillId="0" borderId="14">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7" applyNumberFormat="0" applyFill="0" applyAlignment="0" applyProtection="0">
      <alignment vertical="center"/>
    </xf>
    <xf numFmtId="174" fontId="30" fillId="0" borderId="28" applyNumberFormat="0" applyFill="0" applyAlignment="0" applyProtection="0">
      <alignment vertical="center"/>
    </xf>
    <xf numFmtId="174" fontId="31" fillId="0" borderId="29"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30"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31" applyNumberFormat="0" applyAlignment="0" applyProtection="0">
      <alignment vertical="center"/>
    </xf>
    <xf numFmtId="174" fontId="38" fillId="23" borderId="32"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3"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4" applyNumberFormat="0" applyAlignment="0" applyProtection="0">
      <alignment vertical="center"/>
    </xf>
    <xf numFmtId="174" fontId="45" fillId="10" borderId="31" applyNumberFormat="0" applyAlignment="0" applyProtection="0">
      <alignment vertical="center"/>
    </xf>
    <xf numFmtId="174" fontId="27" fillId="0" borderId="0"/>
    <xf numFmtId="174" fontId="9" fillId="29" borderId="35" applyNumberFormat="0" applyFont="0" applyAlignment="0" applyProtection="0">
      <alignment vertical="center"/>
    </xf>
    <xf numFmtId="0" fontId="2" fillId="0" borderId="0"/>
    <xf numFmtId="0" fontId="2" fillId="0" borderId="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173" fontId="1" fillId="0" borderId="0"/>
    <xf numFmtId="0" fontId="1" fillId="0" borderId="0"/>
    <xf numFmtId="0" fontId="1" fillId="0" borderId="0"/>
    <xf numFmtId="196" fontId="1" fillId="0" borderId="0"/>
  </cellStyleXfs>
  <cellXfs count="525">
    <xf numFmtId="0" fontId="0" fillId="0" borderId="0" xfId="0"/>
    <xf numFmtId="0" fontId="47" fillId="0" borderId="0" xfId="7" applyFont="1" applyFill="1" applyProtection="1">
      <protection locked="0"/>
    </xf>
    <xf numFmtId="0" fontId="48" fillId="0" borderId="0" xfId="0" applyFont="1" applyFill="1"/>
    <xf numFmtId="0" fontId="49" fillId="0" borderId="0" xfId="7" applyFont="1" applyFill="1" applyProtection="1">
      <protection locked="0"/>
    </xf>
    <xf numFmtId="0" fontId="53" fillId="0" borderId="0" xfId="0" applyFont="1" applyFill="1"/>
    <xf numFmtId="0" fontId="47" fillId="0" borderId="0" xfId="7" applyFont="1" applyProtection="1">
      <protection locked="0"/>
    </xf>
    <xf numFmtId="0" fontId="47" fillId="2" borderId="0" xfId="7" applyFont="1" applyFill="1" applyBorder="1" applyProtection="1">
      <protection locked="0"/>
    </xf>
    <xf numFmtId="0" fontId="54" fillId="2" borderId="0" xfId="145" applyNumberFormat="1" applyFont="1" applyFill="1" applyBorder="1" applyAlignment="1">
      <alignment vertical="top"/>
    </xf>
    <xf numFmtId="166" fontId="47" fillId="0" borderId="0" xfId="1" applyNumberFormat="1" applyFont="1" applyAlignment="1">
      <alignment wrapText="1"/>
    </xf>
    <xf numFmtId="9" fontId="47" fillId="0" borderId="0" xfId="9" applyFont="1" applyAlignment="1">
      <alignment wrapText="1"/>
    </xf>
    <xf numFmtId="0" fontId="55" fillId="2" borderId="0" xfId="145" applyFont="1" applyFill="1"/>
    <xf numFmtId="0" fontId="54" fillId="2" borderId="0" xfId="145" applyNumberFormat="1" applyFont="1" applyFill="1" applyBorder="1" applyAlignment="1">
      <alignment horizontal="left"/>
    </xf>
    <xf numFmtId="9" fontId="55" fillId="2" borderId="0" xfId="9" applyFont="1" applyFill="1"/>
    <xf numFmtId="175" fontId="47" fillId="2" borderId="0" xfId="1" applyNumberFormat="1" applyFont="1" applyFill="1" applyBorder="1" applyAlignment="1">
      <alignment vertical="top" wrapText="1"/>
    </xf>
    <xf numFmtId="168" fontId="55" fillId="2" borderId="0" xfId="9" applyNumberFormat="1" applyFont="1" applyFill="1"/>
    <xf numFmtId="0" fontId="47" fillId="4" borderId="1" xfId="7" applyFont="1" applyFill="1" applyBorder="1" applyAlignment="1" applyProtection="1">
      <alignment horizontal="center"/>
      <protection locked="0"/>
    </xf>
    <xf numFmtId="0" fontId="47" fillId="0" borderId="7" xfId="0" applyFont="1" applyBorder="1" applyAlignment="1">
      <alignment horizontal="center" wrapText="1"/>
    </xf>
    <xf numFmtId="0" fontId="47" fillId="2" borderId="14" xfId="0" applyFont="1" applyFill="1" applyBorder="1" applyAlignment="1">
      <alignment horizontal="center" wrapText="1"/>
    </xf>
    <xf numFmtId="0" fontId="47" fillId="2" borderId="14" xfId="7" applyFont="1" applyFill="1" applyBorder="1" applyAlignment="1">
      <alignment horizontal="center" wrapText="1"/>
    </xf>
    <xf numFmtId="166" fontId="47" fillId="2" borderId="14" xfId="1" applyNumberFormat="1" applyFont="1" applyFill="1" applyBorder="1" applyAlignment="1" applyProtection="1">
      <alignment horizont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wrapText="1"/>
    </xf>
    <xf numFmtId="0" fontId="55" fillId="2" borderId="4" xfId="145" applyFont="1" applyFill="1" applyBorder="1"/>
    <xf numFmtId="0" fontId="55" fillId="2" borderId="17" xfId="145" applyFont="1" applyFill="1" applyBorder="1"/>
    <xf numFmtId="0" fontId="55" fillId="2" borderId="0" xfId="145" applyFont="1" applyFill="1" applyBorder="1"/>
    <xf numFmtId="0" fontId="55" fillId="2" borderId="6" xfId="145" applyFont="1" applyFill="1" applyBorder="1"/>
    <xf numFmtId="0" fontId="55" fillId="2" borderId="0" xfId="145" quotePrefix="1" applyNumberFormat="1" applyFont="1" applyFill="1" applyBorder="1" applyAlignment="1">
      <alignment horizontal="left" vertical="top"/>
    </xf>
    <xf numFmtId="167" fontId="55" fillId="2" borderId="3" xfId="5" applyNumberFormat="1" applyFont="1" applyFill="1" applyBorder="1"/>
    <xf numFmtId="167" fontId="19" fillId="2" borderId="0" xfId="5" applyNumberFormat="1" applyFont="1" applyFill="1" applyBorder="1" applyAlignment="1">
      <alignment horizontal="right"/>
    </xf>
    <xf numFmtId="167" fontId="55" fillId="2" borderId="0" xfId="5" applyNumberFormat="1" applyFont="1" applyFill="1" applyBorder="1"/>
    <xf numFmtId="167" fontId="55" fillId="2" borderId="6" xfId="5" applyNumberFormat="1" applyFont="1" applyFill="1" applyBorder="1"/>
    <xf numFmtId="43" fontId="19" fillId="0" borderId="0" xfId="1" applyFont="1" applyProtection="1">
      <protection locked="0"/>
    </xf>
    <xf numFmtId="188" fontId="55" fillId="2" borderId="3" xfId="146" applyNumberFormat="1" applyFont="1" applyFill="1" applyBorder="1"/>
    <xf numFmtId="172" fontId="19" fillId="2" borderId="0" xfId="0" applyNumberFormat="1" applyFont="1" applyFill="1" applyBorder="1" applyAlignment="1">
      <alignment horizontal="right"/>
    </xf>
    <xf numFmtId="188" fontId="55" fillId="2" borderId="0" xfId="146" applyNumberFormat="1" applyFont="1" applyFill="1" applyBorder="1"/>
    <xf numFmtId="188" fontId="55" fillId="2" borderId="6" xfId="146" applyNumberFormat="1" applyFont="1" applyFill="1" applyBorder="1"/>
    <xf numFmtId="0" fontId="55" fillId="2" borderId="0" xfId="145" quotePrefix="1" applyNumberFormat="1" applyFont="1" applyFill="1" applyBorder="1" applyAlignment="1">
      <alignment horizontal="left" vertical="top" wrapText="1"/>
    </xf>
    <xf numFmtId="188" fontId="55" fillId="2" borderId="7" xfId="146" applyNumberFormat="1" applyFont="1" applyFill="1" applyBorder="1"/>
    <xf numFmtId="172" fontId="19" fillId="2" borderId="16" xfId="0" applyNumberFormat="1" applyFont="1" applyFill="1" applyBorder="1" applyAlignment="1">
      <alignment horizontal="right"/>
    </xf>
    <xf numFmtId="188" fontId="55" fillId="2" borderId="16" xfId="146" applyNumberFormat="1" applyFont="1" applyFill="1" applyBorder="1"/>
    <xf numFmtId="188" fontId="55" fillId="2" borderId="8" xfId="146" applyNumberFormat="1" applyFont="1" applyFill="1" applyBorder="1"/>
    <xf numFmtId="0" fontId="54" fillId="2" borderId="0" xfId="145" quotePrefix="1" applyNumberFormat="1" applyFont="1" applyFill="1" applyBorder="1" applyAlignment="1">
      <alignment horizontal="left" vertical="top"/>
    </xf>
    <xf numFmtId="43" fontId="56" fillId="2" borderId="3" xfId="1" applyFont="1" applyFill="1" applyBorder="1"/>
    <xf numFmtId="43" fontId="56" fillId="2" borderId="0" xfId="1" applyFont="1" applyFill="1" applyBorder="1"/>
    <xf numFmtId="43" fontId="56" fillId="2" borderId="6" xfId="1" applyFont="1" applyFill="1" applyBorder="1"/>
    <xf numFmtId="188" fontId="19" fillId="2" borderId="0" xfId="146" applyNumberFormat="1" applyFont="1" applyFill="1" applyBorder="1"/>
    <xf numFmtId="188" fontId="55" fillId="2" borderId="4" xfId="146" applyNumberFormat="1" applyFont="1" applyFill="1" applyBorder="1"/>
    <xf numFmtId="188" fontId="55" fillId="2" borderId="17" xfId="146" applyNumberFormat="1" applyFont="1" applyFill="1" applyBorder="1"/>
    <xf numFmtId="188" fontId="55" fillId="2" borderId="5" xfId="146" applyNumberFormat="1" applyFont="1" applyFill="1" applyBorder="1"/>
    <xf numFmtId="188" fontId="55" fillId="2" borderId="10" xfId="146" applyNumberFormat="1" applyFont="1" applyFill="1" applyBorder="1"/>
    <xf numFmtId="166" fontId="19" fillId="2" borderId="16" xfId="1" applyNumberFormat="1" applyFont="1" applyFill="1" applyBorder="1"/>
    <xf numFmtId="188" fontId="55" fillId="2" borderId="2" xfId="146" applyNumberFormat="1" applyFont="1" applyFill="1" applyBorder="1"/>
    <xf numFmtId="188" fontId="55" fillId="2" borderId="9" xfId="146" applyNumberFormat="1" applyFont="1" applyFill="1" applyBorder="1"/>
    <xf numFmtId="188" fontId="55" fillId="2" borderId="1" xfId="146" applyNumberFormat="1" applyFont="1" applyFill="1" applyBorder="1"/>
    <xf numFmtId="167" fontId="55" fillId="2" borderId="38" xfId="5" applyNumberFormat="1" applyFont="1" applyFill="1" applyBorder="1"/>
    <xf numFmtId="167" fontId="19" fillId="2" borderId="22" xfId="5" applyNumberFormat="1" applyFont="1" applyFill="1" applyBorder="1" applyAlignment="1">
      <alignment horizontal="right"/>
    </xf>
    <xf numFmtId="167" fontId="55" fillId="2" borderId="36" xfId="5" applyNumberFormat="1" applyFont="1" applyFill="1" applyBorder="1"/>
    <xf numFmtId="167" fontId="55" fillId="2" borderId="13" xfId="5" applyNumberFormat="1" applyFont="1" applyFill="1" applyBorder="1"/>
    <xf numFmtId="0" fontId="54" fillId="2" borderId="0" xfId="145" applyFont="1" applyFill="1"/>
    <xf numFmtId="0" fontId="55" fillId="2" borderId="3" xfId="145" applyFont="1" applyFill="1" applyBorder="1"/>
    <xf numFmtId="0" fontId="19" fillId="2" borderId="0" xfId="145" applyFont="1" applyFill="1" applyBorder="1"/>
    <xf numFmtId="168" fontId="55" fillId="2" borderId="3" xfId="147" applyNumberFormat="1" applyFont="1" applyFill="1" applyBorder="1"/>
    <xf numFmtId="168" fontId="19" fillId="0" borderId="0" xfId="147" applyNumberFormat="1" applyFont="1" applyFill="1" applyBorder="1" applyAlignment="1">
      <alignment horizontal="right"/>
    </xf>
    <xf numFmtId="168" fontId="55" fillId="0" borderId="0" xfId="147" applyNumberFormat="1" applyFont="1" applyFill="1" applyBorder="1"/>
    <xf numFmtId="168" fontId="55" fillId="0" borderId="6" xfId="147" applyNumberFormat="1" applyFont="1" applyFill="1" applyBorder="1"/>
    <xf numFmtId="168" fontId="55" fillId="0" borderId="3" xfId="147" applyNumberFormat="1" applyFont="1" applyFill="1" applyBorder="1"/>
    <xf numFmtId="168" fontId="55" fillId="2" borderId="0" xfId="147" applyNumberFormat="1" applyFont="1" applyFill="1" applyBorder="1"/>
    <xf numFmtId="168" fontId="55" fillId="2" borderId="6" xfId="147" applyNumberFormat="1" applyFont="1" applyFill="1" applyBorder="1"/>
    <xf numFmtId="175" fontId="55" fillId="2" borderId="3" xfId="1" applyNumberFormat="1" applyFont="1" applyFill="1" applyBorder="1"/>
    <xf numFmtId="175" fontId="19" fillId="0" borderId="0" xfId="146" applyNumberFormat="1" applyFont="1" applyFill="1" applyBorder="1" applyAlignment="1">
      <alignment horizontal="right"/>
    </xf>
    <xf numFmtId="175" fontId="55" fillId="0" borderId="0" xfId="146" applyNumberFormat="1" applyFont="1" applyFill="1" applyBorder="1"/>
    <xf numFmtId="175" fontId="55" fillId="0" borderId="6" xfId="146" applyNumberFormat="1" applyFont="1" applyFill="1" applyBorder="1"/>
    <xf numFmtId="175" fontId="55" fillId="0" borderId="3" xfId="1" applyNumberFormat="1" applyFont="1" applyFill="1" applyBorder="1"/>
    <xf numFmtId="175" fontId="55" fillId="2" borderId="0" xfId="146" applyNumberFormat="1" applyFont="1" applyFill="1" applyBorder="1"/>
    <xf numFmtId="175" fontId="55" fillId="2" borderId="6" xfId="146" applyNumberFormat="1" applyFont="1" applyFill="1" applyBorder="1"/>
    <xf numFmtId="175" fontId="19" fillId="0" borderId="16" xfId="146" applyNumberFormat="1" applyFont="1" applyFill="1" applyBorder="1" applyAlignment="1">
      <alignment horizontal="right"/>
    </xf>
    <xf numFmtId="168" fontId="55" fillId="2" borderId="2" xfId="147" applyNumberFormat="1" applyFont="1" applyFill="1" applyBorder="1"/>
    <xf numFmtId="168" fontId="19" fillId="0" borderId="16" xfId="147" applyNumberFormat="1" applyFont="1" applyFill="1" applyBorder="1" applyAlignment="1">
      <alignment horizontal="right"/>
    </xf>
    <xf numFmtId="168" fontId="55" fillId="0" borderId="14" xfId="147" applyNumberFormat="1" applyFont="1" applyFill="1" applyBorder="1"/>
    <xf numFmtId="168" fontId="55" fillId="0" borderId="1" xfId="147" applyNumberFormat="1" applyFont="1" applyFill="1" applyBorder="1"/>
    <xf numFmtId="168" fontId="55" fillId="0" borderId="2" xfId="147" applyNumberFormat="1" applyFont="1" applyFill="1" applyBorder="1"/>
    <xf numFmtId="168" fontId="55" fillId="2" borderId="14" xfId="147" applyNumberFormat="1" applyFont="1" applyFill="1" applyBorder="1"/>
    <xf numFmtId="168" fontId="55" fillId="2" borderId="1" xfId="147" applyNumberFormat="1" applyFont="1" applyFill="1" applyBorder="1"/>
    <xf numFmtId="43" fontId="55" fillId="2" borderId="0" xfId="146" applyFont="1" applyFill="1"/>
    <xf numFmtId="43" fontId="55" fillId="0"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7" fillId="2" borderId="0" xfId="1" applyNumberFormat="1" applyFont="1" applyFill="1" applyAlignment="1">
      <alignment wrapText="1"/>
    </xf>
    <xf numFmtId="166" fontId="47" fillId="0" borderId="0" xfId="1" applyNumberFormat="1" applyFont="1" applyBorder="1" applyAlignment="1">
      <alignment wrapText="1"/>
    </xf>
    <xf numFmtId="166" fontId="19" fillId="0" borderId="0" xfId="1" applyNumberFormat="1" applyFont="1" applyBorder="1" applyAlignment="1">
      <alignment wrapText="1"/>
    </xf>
    <xf numFmtId="0" fontId="54" fillId="4" borderId="14" xfId="145" applyFont="1" applyFill="1" applyBorder="1" applyAlignment="1">
      <alignment horizontal="center" wrapText="1"/>
    </xf>
    <xf numFmtId="0" fontId="47" fillId="2" borderId="2" xfId="0" applyFont="1" applyFill="1" applyBorder="1" applyAlignment="1">
      <alignment horizontal="center" wrapText="1"/>
    </xf>
    <xf numFmtId="166" fontId="47" fillId="0" borderId="0" xfId="1" applyNumberFormat="1" applyFont="1" applyBorder="1" applyProtection="1">
      <protection locked="0"/>
    </xf>
    <xf numFmtId="0" fontId="19" fillId="2" borderId="4" xfId="0" applyFont="1" applyFill="1" applyBorder="1"/>
    <xf numFmtId="0" fontId="19" fillId="2" borderId="17" xfId="0" applyFont="1" applyFill="1" applyBorder="1"/>
    <xf numFmtId="0" fontId="19" fillId="2" borderId="23" xfId="7" applyFont="1" applyFill="1" applyBorder="1"/>
    <xf numFmtId="0" fontId="19" fillId="2" borderId="5" xfId="7" applyFont="1" applyFill="1" applyBorder="1"/>
    <xf numFmtId="167" fontId="19" fillId="2" borderId="3" xfId="5" applyNumberFormat="1" applyFont="1" applyFill="1" applyBorder="1" applyProtection="1">
      <protection locked="0"/>
    </xf>
    <xf numFmtId="167" fontId="19" fillId="0" borderId="0" xfId="5" applyNumberFormat="1" applyFont="1" applyFill="1" applyBorder="1" applyProtection="1">
      <protection locked="0"/>
    </xf>
    <xf numFmtId="167" fontId="19" fillId="0" borderId="10" xfId="5" applyNumberFormat="1" applyFont="1" applyFill="1" applyBorder="1" applyProtection="1">
      <protection locked="0"/>
    </xf>
    <xf numFmtId="167" fontId="19" fillId="0" borderId="6"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1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66" fontId="19" fillId="0" borderId="10" xfId="1" applyNumberFormat="1" applyFont="1" applyFill="1" applyBorder="1" applyProtection="1">
      <protection locked="0"/>
    </xf>
    <xf numFmtId="166" fontId="19" fillId="0" borderId="6" xfId="1" applyNumberFormat="1" applyFont="1" applyFill="1" applyBorder="1" applyProtection="1">
      <protection locked="0"/>
    </xf>
    <xf numFmtId="172" fontId="19" fillId="2" borderId="3" xfId="1" applyNumberFormat="1" applyFont="1" applyFill="1" applyBorder="1" applyProtection="1">
      <protection locked="0"/>
    </xf>
    <xf numFmtId="172" fontId="19" fillId="2" borderId="10"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6" xfId="1" applyNumberFormat="1" applyFont="1" applyFill="1" applyBorder="1" applyProtection="1">
      <protection locked="0"/>
    </xf>
    <xf numFmtId="166" fontId="19" fillId="0" borderId="16" xfId="1" applyNumberFormat="1" applyFont="1" applyFill="1" applyBorder="1" applyProtection="1">
      <protection locked="0"/>
    </xf>
    <xf numFmtId="166" fontId="19" fillId="0" borderId="24" xfId="1" applyNumberFormat="1" applyFont="1" applyFill="1" applyBorder="1" applyProtection="1">
      <protection locked="0"/>
    </xf>
    <xf numFmtId="172" fontId="19" fillId="2" borderId="24"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0" borderId="1"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24"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0" applyFont="1" applyFill="1" applyBorder="1" applyProtection="1">
      <protection locked="0"/>
    </xf>
    <xf numFmtId="0" fontId="19" fillId="0" borderId="0" xfId="7" applyFont="1" applyFill="1" applyBorder="1" applyProtection="1">
      <protection locked="0"/>
    </xf>
    <xf numFmtId="0" fontId="19" fillId="0" borderId="5" xfId="7" applyFont="1" applyFill="1" applyBorder="1" applyProtection="1">
      <protection locked="0"/>
    </xf>
    <xf numFmtId="0" fontId="19" fillId="2" borderId="0" xfId="0" applyFont="1" applyFill="1" applyBorder="1" applyProtection="1">
      <protection locked="0"/>
    </xf>
    <xf numFmtId="0" fontId="19" fillId="2" borderId="0" xfId="7" applyFont="1" applyFill="1" applyBorder="1" applyProtection="1">
      <protection locked="0"/>
    </xf>
    <xf numFmtId="0" fontId="19" fillId="2" borderId="4" xfId="7" applyFont="1" applyFill="1" applyBorder="1" applyProtection="1">
      <protection locked="0"/>
    </xf>
    <xf numFmtId="0" fontId="19" fillId="2" borderId="5" xfId="7" applyFont="1" applyFill="1" applyBorder="1" applyProtection="1">
      <protection locked="0"/>
    </xf>
    <xf numFmtId="0" fontId="19" fillId="2" borderId="0" xfId="7" applyFont="1" applyFill="1"/>
    <xf numFmtId="0" fontId="19" fillId="2" borderId="3" xfId="0" applyFont="1" applyFill="1" applyBorder="1" applyProtection="1">
      <protection locked="0"/>
    </xf>
    <xf numFmtId="0" fontId="19" fillId="0" borderId="6" xfId="7" applyFont="1" applyFill="1" applyBorder="1" applyProtection="1">
      <protection locked="0"/>
    </xf>
    <xf numFmtId="0" fontId="19" fillId="2" borderId="3" xfId="7" applyFont="1" applyFill="1" applyBorder="1" applyProtection="1">
      <protection locked="0"/>
    </xf>
    <xf numFmtId="0" fontId="19" fillId="2" borderId="6" xfId="7"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7" xfId="1" applyNumberFormat="1" applyFont="1" applyFill="1" applyBorder="1" applyProtection="1">
      <protection locked="0"/>
    </xf>
    <xf numFmtId="166" fontId="19" fillId="2" borderId="23" xfId="1" applyNumberFormat="1" applyFont="1" applyFill="1" applyBorder="1" applyProtection="1">
      <protection locked="0"/>
    </xf>
    <xf numFmtId="166" fontId="19" fillId="2" borderId="5" xfId="1" applyNumberFormat="1" applyFont="1" applyFill="1" applyBorder="1" applyProtection="1">
      <protection locked="0"/>
    </xf>
    <xf numFmtId="0" fontId="19" fillId="2" borderId="10" xfId="7" applyFont="1" applyFill="1" applyBorder="1" applyProtection="1">
      <protection locked="0"/>
    </xf>
    <xf numFmtId="166" fontId="19" fillId="2" borderId="10"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4" xfId="1" applyNumberFormat="1" applyFont="1" applyFill="1" applyBorder="1" applyProtection="1">
      <protection locked="0"/>
    </xf>
    <xf numFmtId="0" fontId="19" fillId="2" borderId="14" xfId="0" applyFont="1" applyFill="1" applyBorder="1" applyProtection="1">
      <protection locked="0"/>
    </xf>
    <xf numFmtId="166" fontId="19" fillId="2" borderId="14" xfId="1" applyNumberFormat="1" applyFont="1" applyFill="1" applyBorder="1"/>
    <xf numFmtId="0" fontId="19" fillId="2" borderId="17" xfId="0" applyFont="1" applyFill="1" applyBorder="1" applyProtection="1">
      <protection locked="0"/>
    </xf>
    <xf numFmtId="0" fontId="19" fillId="2" borderId="17" xfId="7" applyFont="1" applyFill="1" applyBorder="1" applyProtection="1">
      <protection locked="0"/>
    </xf>
    <xf numFmtId="167" fontId="47" fillId="0" borderId="0" xfId="5" applyNumberFormat="1" applyFont="1" applyBorder="1" applyAlignment="1">
      <alignment wrapText="1"/>
    </xf>
    <xf numFmtId="167" fontId="19" fillId="2" borderId="12" xfId="5" applyNumberFormat="1" applyFont="1" applyFill="1" applyBorder="1" applyProtection="1">
      <protection locked="0"/>
    </xf>
    <xf numFmtId="167" fontId="19" fillId="2" borderId="20" xfId="5" applyNumberFormat="1" applyFont="1" applyFill="1" applyBorder="1" applyProtection="1">
      <protection locked="0"/>
    </xf>
    <xf numFmtId="167" fontId="19" fillId="2" borderId="20" xfId="5" applyNumberFormat="1" applyFont="1" applyFill="1" applyBorder="1"/>
    <xf numFmtId="167" fontId="19" fillId="2" borderId="11" xfId="5" applyNumberFormat="1" applyFont="1" applyFill="1" applyBorder="1" applyProtection="1">
      <protection locked="0"/>
    </xf>
    <xf numFmtId="0" fontId="47" fillId="0" borderId="0" xfId="7" applyFont="1"/>
    <xf numFmtId="0" fontId="19" fillId="2" borderId="15" xfId="0" applyFont="1" applyFill="1" applyBorder="1" applyProtection="1">
      <protection locked="0"/>
    </xf>
    <xf numFmtId="0" fontId="19" fillId="2" borderId="19" xfId="0" applyFont="1" applyFill="1" applyBorder="1" applyProtection="1">
      <protection locked="0"/>
    </xf>
    <xf numFmtId="0" fontId="19" fillId="2" borderId="19" xfId="7" applyFont="1" applyFill="1" applyBorder="1" applyProtection="1">
      <protection locked="0"/>
    </xf>
    <xf numFmtId="0" fontId="19" fillId="2" borderId="18" xfId="7" applyFont="1" applyFill="1" applyBorder="1" applyProtection="1">
      <protection locked="0"/>
    </xf>
    <xf numFmtId="0" fontId="19" fillId="2" borderId="15" xfId="7"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189" fontId="19" fillId="2" borderId="0" xfId="9" applyNumberFormat="1" applyFont="1" applyFill="1" applyBorder="1" applyProtection="1">
      <protection locked="0"/>
    </xf>
    <xf numFmtId="189" fontId="19" fillId="2" borderId="6" xfId="9" applyNumberFormat="1" applyFont="1" applyFill="1" applyBorder="1" applyProtection="1">
      <protection locked="0"/>
    </xf>
    <xf numFmtId="189" fontId="19" fillId="0" borderId="6" xfId="9" applyNumberFormat="1" applyFont="1" applyFill="1" applyBorder="1" applyProtection="1">
      <protection locked="0"/>
    </xf>
    <xf numFmtId="9" fontId="19" fillId="0" borderId="0" xfId="9" applyFont="1"/>
    <xf numFmtId="168" fontId="19" fillId="2" borderId="2" xfId="9" applyNumberFormat="1" applyFont="1" applyFill="1" applyBorder="1" applyProtection="1">
      <protection locked="0"/>
    </xf>
    <xf numFmtId="168" fontId="19" fillId="2" borderId="14" xfId="9" applyNumberFormat="1" applyFont="1" applyFill="1" applyBorder="1" applyProtection="1">
      <protection locked="0"/>
    </xf>
    <xf numFmtId="168" fontId="19" fillId="2" borderId="9" xfId="9" applyNumberFormat="1" applyFont="1" applyFill="1" applyBorder="1" applyProtection="1">
      <protection locked="0"/>
    </xf>
    <xf numFmtId="168" fontId="19" fillId="0" borderId="1" xfId="9" applyNumberFormat="1" applyFont="1" applyFill="1" applyBorder="1" applyProtection="1">
      <protection locked="0"/>
    </xf>
    <xf numFmtId="168" fontId="19" fillId="2" borderId="1" xfId="9" applyNumberFormat="1" applyFont="1" applyFill="1" applyBorder="1" applyProtection="1">
      <protection locked="0"/>
    </xf>
    <xf numFmtId="192" fontId="19" fillId="2" borderId="9" xfId="9" applyNumberFormat="1" applyFont="1" applyFill="1" applyBorder="1" applyProtection="1">
      <protection locked="0"/>
    </xf>
    <xf numFmtId="192" fontId="19" fillId="2" borderId="2" xfId="9" applyNumberFormat="1" applyFont="1" applyFill="1" applyBorder="1" applyProtection="1">
      <protection locked="0"/>
    </xf>
    <xf numFmtId="192" fontId="19" fillId="2" borderId="14" xfId="9" applyNumberFormat="1" applyFont="1" applyFill="1" applyBorder="1" applyProtection="1">
      <protection locked="0"/>
    </xf>
    <xf numFmtId="9" fontId="19" fillId="0" borderId="0" xfId="9" applyFont="1" applyBorder="1" applyAlignment="1">
      <alignment wrapText="1"/>
    </xf>
    <xf numFmtId="9" fontId="19" fillId="2" borderId="0" xfId="9" applyFont="1" applyFill="1" applyBorder="1" applyAlignment="1">
      <alignment wrapText="1"/>
    </xf>
    <xf numFmtId="166" fontId="19" fillId="2" borderId="0" xfId="7" applyNumberFormat="1" applyFont="1" applyFill="1" applyBorder="1" applyProtection="1">
      <protection locked="0"/>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54" fillId="0" borderId="0" xfId="16" applyFont="1" applyFill="1">
      <alignment vertical="center"/>
    </xf>
    <xf numFmtId="0" fontId="55" fillId="0" borderId="0" xfId="16" applyFont="1" applyFill="1">
      <alignment vertical="center"/>
    </xf>
    <xf numFmtId="191" fontId="54" fillId="0" borderId="0" xfId="16" quotePrefix="1" applyNumberFormat="1" applyFont="1" applyFill="1" applyAlignment="1">
      <alignment horizontal="left" vertical="center"/>
    </xf>
    <xf numFmtId="0" fontId="55" fillId="0" borderId="0" xfId="16" applyFont="1" applyFill="1" applyAlignment="1">
      <alignment vertical="center"/>
    </xf>
    <xf numFmtId="0" fontId="54" fillId="0" borderId="21" xfId="16" applyFont="1" applyFill="1" applyBorder="1" applyAlignment="1">
      <alignment horizontal="center"/>
    </xf>
    <xf numFmtId="0" fontId="54" fillId="0" borderId="21" xfId="16" applyFont="1" applyFill="1" applyBorder="1" applyAlignment="1">
      <alignment horizontal="center" wrapText="1"/>
    </xf>
    <xf numFmtId="0" fontId="55" fillId="0" borderId="0" xfId="16" applyFont="1" applyFill="1" applyAlignment="1">
      <alignment horizontal="left" vertical="center"/>
    </xf>
    <xf numFmtId="169" fontId="55" fillId="0" borderId="0" xfId="17" applyNumberFormat="1" applyFont="1" applyFill="1">
      <alignment vertical="center"/>
    </xf>
    <xf numFmtId="169" fontId="55" fillId="0" borderId="0" xfId="16" applyNumberFormat="1" applyFont="1" applyFill="1">
      <alignment vertical="center"/>
    </xf>
    <xf numFmtId="0" fontId="54" fillId="0" borderId="0" xfId="16" applyFont="1" applyFill="1" applyAlignment="1">
      <alignment horizontal="left" vertical="center"/>
    </xf>
    <xf numFmtId="169" fontId="55" fillId="0" borderId="22" xfId="17" applyNumberFormat="1" applyFont="1" applyFill="1" applyBorder="1">
      <alignment vertical="center"/>
    </xf>
    <xf numFmtId="0" fontId="47" fillId="0" borderId="0" xfId="12" applyFont="1"/>
    <xf numFmtId="0" fontId="55" fillId="0" borderId="0" xfId="12" applyFont="1" applyFill="1"/>
    <xf numFmtId="0" fontId="55" fillId="0" borderId="0" xfId="12" applyFont="1" applyFill="1" applyBorder="1"/>
    <xf numFmtId="0" fontId="55" fillId="0" borderId="0" xfId="12" applyFont="1"/>
    <xf numFmtId="0" fontId="47" fillId="0" borderId="16" xfId="7" applyFont="1" applyFill="1" applyBorder="1" applyAlignment="1">
      <alignment horizontal="center"/>
    </xf>
    <xf numFmtId="0" fontId="47" fillId="0" borderId="0" xfId="7" applyFont="1" applyFill="1" applyBorder="1" applyAlignment="1">
      <alignment horizontal="center"/>
    </xf>
    <xf numFmtId="0" fontId="58" fillId="0" borderId="0" xfId="7" applyFont="1" applyFill="1" applyAlignment="1">
      <alignment horizontal="center"/>
    </xf>
    <xf numFmtId="0" fontId="47" fillId="0" borderId="16" xfId="7" applyFont="1" applyFill="1" applyBorder="1" applyAlignment="1">
      <alignment horizontal="center" wrapText="1"/>
    </xf>
    <xf numFmtId="0" fontId="55" fillId="0" borderId="0" xfId="12" applyFont="1" applyFill="1" applyBorder="1" applyAlignment="1">
      <alignment horizontal="center"/>
    </xf>
    <xf numFmtId="193" fontId="55" fillId="0" borderId="0" xfId="9" applyNumberFormat="1" applyFont="1" applyFill="1" applyBorder="1" applyAlignment="1">
      <alignment horizontal="right"/>
    </xf>
    <xf numFmtId="193" fontId="55" fillId="0" borderId="0" xfId="9" applyNumberFormat="1" applyFont="1" applyFill="1" applyAlignment="1">
      <alignment horizontal="right"/>
    </xf>
    <xf numFmtId="193" fontId="55" fillId="0" borderId="0" xfId="9" applyNumberFormat="1" applyFont="1" applyFill="1"/>
    <xf numFmtId="0" fontId="54" fillId="30" borderId="0" xfId="12" applyFont="1" applyFill="1"/>
    <xf numFmtId="193" fontId="54" fillId="30" borderId="0" xfId="9" applyNumberFormat="1" applyFont="1" applyFill="1" applyBorder="1" applyAlignment="1">
      <alignment horizontal="right"/>
    </xf>
    <xf numFmtId="193" fontId="54" fillId="30" borderId="0" xfId="9" applyNumberFormat="1" applyFont="1" applyFill="1" applyAlignment="1">
      <alignment horizontal="right"/>
    </xf>
    <xf numFmtId="9" fontId="55" fillId="0" borderId="0" xfId="12" applyNumberFormat="1" applyFont="1" applyFill="1" applyBorder="1" applyAlignment="1">
      <alignment horizontal="right"/>
    </xf>
    <xf numFmtId="0" fontId="55" fillId="0" borderId="0" xfId="12" applyFont="1" applyFill="1" applyBorder="1" applyAlignment="1">
      <alignment horizontal="right"/>
    </xf>
    <xf numFmtId="0" fontId="55" fillId="0" borderId="0" xfId="12" applyFont="1" applyFill="1" applyAlignment="1">
      <alignment horizontal="right"/>
    </xf>
    <xf numFmtId="193" fontId="19" fillId="0" borderId="0" xfId="9" applyNumberFormat="1" applyFont="1" applyFill="1" applyBorder="1" applyAlignment="1">
      <alignment horizontal="right"/>
    </xf>
    <xf numFmtId="193" fontId="55" fillId="0" borderId="0" xfId="9" applyNumberFormat="1" applyFont="1"/>
    <xf numFmtId="0" fontId="19" fillId="0" borderId="0" xfId="12" applyFont="1" applyFill="1"/>
    <xf numFmtId="193" fontId="19" fillId="0" borderId="0" xfId="9" applyNumberFormat="1" applyFont="1" applyFill="1" applyAlignment="1">
      <alignment horizontal="right"/>
    </xf>
    <xf numFmtId="193"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0" fontId="19" fillId="0" borderId="0" xfId="7" applyFont="1" applyFill="1" applyAlignment="1" applyProtection="1">
      <alignment horizontal="left" vertical="top" wrapText="1"/>
      <protection locked="0"/>
    </xf>
    <xf numFmtId="166" fontId="19" fillId="2" borderId="0" xfId="1" applyNumberFormat="1" applyFont="1" applyFill="1" applyBorder="1"/>
    <xf numFmtId="166" fontId="19" fillId="0" borderId="0" xfId="1" quotePrefix="1" applyNumberFormat="1" applyFont="1" applyAlignment="1">
      <alignment horizontal="left"/>
    </xf>
    <xf numFmtId="0" fontId="54" fillId="0" borderId="0" xfId="0" applyFont="1"/>
    <xf numFmtId="0" fontId="57" fillId="0" borderId="0" xfId="0" applyFont="1"/>
    <xf numFmtId="0" fontId="55" fillId="0" borderId="0" xfId="0" applyFont="1"/>
    <xf numFmtId="0" fontId="19" fillId="0" borderId="0" xfId="7" applyFont="1" applyFill="1" applyProtection="1">
      <protection locked="0"/>
    </xf>
    <xf numFmtId="0" fontId="54" fillId="0" borderId="0" xfId="7" applyFont="1" applyProtection="1">
      <protection locked="0"/>
    </xf>
    <xf numFmtId="0" fontId="54" fillId="2" borderId="0" xfId="7" applyFont="1" applyFill="1" applyProtection="1">
      <protection locked="0"/>
    </xf>
    <xf numFmtId="0" fontId="47" fillId="0" borderId="14"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71" fontId="55" fillId="2" borderId="0" xfId="0" applyNumberFormat="1" applyFont="1" applyFill="1" applyBorder="1" applyAlignment="1">
      <alignment horizontal="right"/>
    </xf>
    <xf numFmtId="167" fontId="19" fillId="2" borderId="10" xfId="5" applyNumberFormat="1" applyFont="1" applyFill="1" applyBorder="1" applyProtection="1"/>
    <xf numFmtId="167" fontId="19" fillId="0"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72" fontId="55" fillId="2" borderId="0" xfId="0" applyNumberFormat="1" applyFont="1" applyFill="1" applyBorder="1" applyAlignment="1">
      <alignment horizontal="right"/>
    </xf>
    <xf numFmtId="166" fontId="19" fillId="2" borderId="10" xfId="1" applyNumberFormat="1" applyFont="1" applyFill="1" applyBorder="1" applyProtection="1"/>
    <xf numFmtId="166" fontId="19" fillId="0"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6" xfId="1" applyNumberFormat="1" applyFont="1" applyFill="1" applyBorder="1" applyProtection="1"/>
    <xf numFmtId="166" fontId="19" fillId="2" borderId="8" xfId="1" applyNumberFormat="1" applyFont="1" applyFill="1" applyBorder="1" applyProtection="1"/>
    <xf numFmtId="172" fontId="55" fillId="2" borderId="16" xfId="0" applyNumberFormat="1" applyFont="1" applyFill="1" applyBorder="1" applyAlignment="1">
      <alignment horizontal="right"/>
    </xf>
    <xf numFmtId="166" fontId="19" fillId="2" borderId="24" xfId="1" applyNumberFormat="1" applyFont="1" applyFill="1" applyBorder="1" applyProtection="1"/>
    <xf numFmtId="166" fontId="19" fillId="0" borderId="8" xfId="1" applyNumberFormat="1" applyFont="1" applyFill="1" applyBorder="1" applyProtection="1"/>
    <xf numFmtId="166" fontId="19" fillId="2" borderId="2" xfId="1" applyNumberFormat="1" applyFont="1" applyFill="1" applyBorder="1" applyProtection="1"/>
    <xf numFmtId="166" fontId="19" fillId="2" borderId="14" xfId="1" applyNumberFormat="1" applyFont="1" applyFill="1" applyBorder="1" applyProtection="1"/>
    <xf numFmtId="166" fontId="19" fillId="2" borderId="1" xfId="1" applyNumberFormat="1" applyFont="1" applyFill="1" applyBorder="1" applyProtection="1"/>
    <xf numFmtId="172" fontId="55" fillId="2" borderId="14" xfId="0" applyNumberFormat="1" applyFont="1" applyFill="1" applyBorder="1" applyAlignment="1">
      <alignment horizontal="right"/>
    </xf>
    <xf numFmtId="166" fontId="56" fillId="0" borderId="0" xfId="1" applyNumberFormat="1" applyFont="1" applyBorder="1" applyProtection="1">
      <protection locked="0"/>
    </xf>
    <xf numFmtId="166" fontId="56" fillId="2" borderId="3" xfId="1" applyNumberFormat="1" applyFont="1" applyFill="1" applyBorder="1" applyProtection="1">
      <protection locked="0"/>
    </xf>
    <xf numFmtId="166" fontId="56" fillId="2" borderId="0" xfId="1" applyNumberFormat="1" applyFont="1" applyFill="1" applyBorder="1" applyProtection="1">
      <protection locked="0"/>
    </xf>
    <xf numFmtId="166" fontId="56" fillId="2" borderId="6" xfId="1" applyNumberFormat="1" applyFont="1" applyFill="1" applyBorder="1" applyProtection="1">
      <protection locked="0"/>
    </xf>
    <xf numFmtId="166" fontId="56" fillId="0" borderId="5" xfId="1" applyNumberFormat="1" applyFont="1" applyFill="1" applyBorder="1" applyProtection="1">
      <protection locked="0"/>
    </xf>
    <xf numFmtId="166" fontId="56" fillId="0" borderId="5" xfId="1" applyNumberFormat="1" applyFont="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7" xfId="1" applyNumberFormat="1" applyFont="1" applyFill="1" applyBorder="1" applyProtection="1"/>
    <xf numFmtId="166" fontId="19" fillId="2" borderId="5" xfId="1" applyNumberFormat="1" applyFont="1" applyFill="1" applyBorder="1" applyProtection="1"/>
    <xf numFmtId="172" fontId="55" fillId="2" borderId="17" xfId="0" applyNumberFormat="1" applyFont="1" applyFill="1" applyBorder="1" applyAlignment="1">
      <alignment horizontal="right"/>
    </xf>
    <xf numFmtId="166" fontId="19" fillId="2" borderId="23" xfId="1" applyNumberFormat="1" applyFont="1" applyFill="1" applyBorder="1" applyProtection="1"/>
    <xf numFmtId="166" fontId="19" fillId="0" borderId="5" xfId="1" applyNumberFormat="1" applyFont="1" applyFill="1" applyBorder="1" applyProtection="1"/>
    <xf numFmtId="166" fontId="56" fillId="0" borderId="6" xfId="1" applyNumberFormat="1" applyFont="1" applyFill="1" applyBorder="1" applyProtection="1">
      <protection locked="0"/>
    </xf>
    <xf numFmtId="166" fontId="56" fillId="0" borderId="6" xfId="1" applyNumberFormat="1" applyFont="1" applyBorder="1" applyProtection="1">
      <protection locked="0"/>
    </xf>
    <xf numFmtId="172" fontId="55" fillId="31" borderId="0" xfId="0" applyNumberFormat="1" applyFont="1" applyFill="1" applyBorder="1" applyAlignment="1">
      <alignment horizontal="right"/>
    </xf>
    <xf numFmtId="166" fontId="55" fillId="0" borderId="0" xfId="1" applyNumberFormat="1" applyFont="1" applyBorder="1" applyAlignment="1" applyProtection="1">
      <alignment wrapText="1"/>
      <protection locked="0"/>
    </xf>
    <xf numFmtId="166" fontId="55" fillId="2" borderId="3" xfId="1" applyNumberFormat="1" applyFont="1" applyFill="1" applyBorder="1" applyProtection="1"/>
    <xf numFmtId="166" fontId="55" fillId="2" borderId="0" xfId="1" applyNumberFormat="1" applyFont="1" applyFill="1" applyBorder="1" applyProtection="1"/>
    <xf numFmtId="166" fontId="55" fillId="2" borderId="6" xfId="1" applyNumberFormat="1" applyFont="1" applyFill="1" applyBorder="1" applyProtection="1"/>
    <xf numFmtId="166" fontId="55" fillId="2" borderId="10" xfId="1" applyNumberFormat="1" applyFont="1" applyFill="1" applyBorder="1" applyProtection="1"/>
    <xf numFmtId="166" fontId="55" fillId="0" borderId="6" xfId="1" applyNumberFormat="1" applyFont="1" applyFill="1" applyBorder="1" applyProtection="1"/>
    <xf numFmtId="43" fontId="55" fillId="0" borderId="0" xfId="1" applyFont="1" applyProtection="1">
      <protection locked="0"/>
    </xf>
    <xf numFmtId="0" fontId="55" fillId="0" borderId="0" xfId="7" applyFont="1" applyProtection="1">
      <protection locked="0"/>
    </xf>
    <xf numFmtId="172" fontId="55" fillId="2" borderId="0" xfId="158" applyNumberFormat="1" applyFont="1" applyFill="1" applyBorder="1" applyAlignment="1">
      <alignment horizontal="right"/>
    </xf>
    <xf numFmtId="166" fontId="19" fillId="0" borderId="0" xfId="1" applyNumberFormat="1" applyFont="1" applyFill="1" applyBorder="1" applyProtection="1"/>
    <xf numFmtId="166" fontId="19" fillId="2" borderId="9" xfId="1" applyNumberFormat="1" applyFont="1" applyFill="1" applyBorder="1" applyProtection="1"/>
    <xf numFmtId="166" fontId="19" fillId="0" borderId="1" xfId="1" applyNumberFormat="1" applyFont="1" applyFill="1" applyBorder="1" applyProtection="1"/>
    <xf numFmtId="43" fontId="55" fillId="0" borderId="0" xfId="1" applyNumberFormat="1" applyFont="1" applyFill="1" applyBorder="1" applyProtection="1">
      <protection locked="0"/>
    </xf>
    <xf numFmtId="188" fontId="55" fillId="2" borderId="24" xfId="146" applyNumberFormat="1" applyFont="1" applyFill="1" applyBorder="1"/>
    <xf numFmtId="0" fontId="47" fillId="2" borderId="0" xfId="7" applyFont="1" applyFill="1" applyAlignment="1" applyProtection="1">
      <alignment wrapText="1"/>
      <protection locked="0"/>
    </xf>
    <xf numFmtId="168" fontId="19" fillId="0" borderId="0" xfId="9" applyNumberFormat="1" applyFont="1" applyBorder="1" applyProtection="1">
      <protection locked="0"/>
    </xf>
    <xf numFmtId="0" fontId="19" fillId="2" borderId="23" xfId="7" applyFont="1" applyFill="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6" xfId="5" applyNumberFormat="1" applyFont="1" applyFill="1" applyBorder="1" applyProtection="1"/>
    <xf numFmtId="167" fontId="19" fillId="2" borderId="8" xfId="5" applyNumberFormat="1" applyFont="1" applyFill="1" applyBorder="1" applyProtection="1"/>
    <xf numFmtId="167" fontId="19" fillId="2" borderId="24" xfId="5" applyNumberFormat="1" applyFont="1" applyFill="1" applyBorder="1" applyProtection="1"/>
    <xf numFmtId="167" fontId="19" fillId="0" borderId="8" xfId="5" applyNumberFormat="1" applyFont="1" applyFill="1" applyBorder="1" applyProtection="1"/>
    <xf numFmtId="0" fontId="19" fillId="2" borderId="7" xfId="0" applyFont="1" applyFill="1" applyBorder="1" applyProtection="1">
      <protection locked="0"/>
    </xf>
    <xf numFmtId="0" fontId="19" fillId="2" borderId="16" xfId="0" applyFont="1" applyFill="1" applyBorder="1" applyProtection="1">
      <protection locked="0"/>
    </xf>
    <xf numFmtId="0" fontId="19" fillId="2" borderId="8" xfId="0" applyFont="1" applyFill="1" applyBorder="1" applyProtection="1">
      <protection locked="0"/>
    </xf>
    <xf numFmtId="0" fontId="19" fillId="2" borderId="24" xfId="7" applyFont="1" applyFill="1" applyBorder="1" applyProtection="1">
      <protection locked="0"/>
    </xf>
    <xf numFmtId="0" fontId="19" fillId="0" borderId="8" xfId="7" applyFont="1" applyFill="1" applyBorder="1" applyProtection="1">
      <protection locked="0"/>
    </xf>
    <xf numFmtId="0" fontId="19" fillId="2" borderId="8" xfId="7" applyFont="1" applyFill="1" applyBorder="1" applyProtection="1">
      <protection locked="0"/>
    </xf>
    <xf numFmtId="168" fontId="47" fillId="0" borderId="0" xfId="9" applyNumberFormat="1" applyFont="1" applyBorder="1" applyProtection="1">
      <protection locked="0"/>
    </xf>
    <xf numFmtId="167" fontId="19" fillId="2" borderId="38" xfId="5" applyNumberFormat="1" applyFont="1" applyFill="1" applyBorder="1" applyProtection="1"/>
    <xf numFmtId="167" fontId="19" fillId="2" borderId="22" xfId="5" applyNumberFormat="1" applyFont="1" applyFill="1" applyBorder="1" applyProtection="1"/>
    <xf numFmtId="167" fontId="19" fillId="2" borderId="13" xfId="5" applyNumberFormat="1" applyFont="1" applyFill="1" applyBorder="1" applyProtection="1"/>
    <xf numFmtId="171" fontId="55" fillId="2" borderId="22" xfId="0" applyNumberFormat="1" applyFont="1" applyFill="1" applyBorder="1" applyAlignment="1">
      <alignment horizontal="right"/>
    </xf>
    <xf numFmtId="167" fontId="19" fillId="2" borderId="36" xfId="5" applyNumberFormat="1" applyFont="1" applyFill="1" applyBorder="1" applyProtection="1"/>
    <xf numFmtId="167" fontId="19" fillId="0" borderId="13" xfId="5" applyNumberFormat="1" applyFont="1" applyFill="1" applyBorder="1" applyProtection="1"/>
    <xf numFmtId="43" fontId="47" fillId="0" borderId="0" xfId="1" applyFont="1" applyProtection="1">
      <protection locked="0"/>
    </xf>
    <xf numFmtId="167" fontId="56" fillId="2" borderId="39" xfId="0" applyNumberFormat="1" applyFont="1" applyFill="1" applyBorder="1" applyProtection="1">
      <protection locked="0"/>
    </xf>
    <xf numFmtId="167" fontId="56" fillId="2" borderId="40" xfId="0" applyNumberFormat="1" applyFont="1" applyFill="1" applyBorder="1" applyProtection="1">
      <protection locked="0"/>
    </xf>
    <xf numFmtId="167" fontId="56" fillId="2" borderId="41" xfId="0" applyNumberFormat="1" applyFont="1" applyFill="1" applyBorder="1" applyProtection="1">
      <protection locked="0"/>
    </xf>
    <xf numFmtId="43" fontId="56" fillId="2" borderId="40" xfId="1" applyFont="1" applyFill="1" applyBorder="1" applyProtection="1">
      <protection locked="0"/>
    </xf>
    <xf numFmtId="190" fontId="55" fillId="2" borderId="0" xfId="147" applyNumberFormat="1" applyFont="1" applyFill="1" applyBorder="1" applyAlignment="1">
      <alignment horizontal="right"/>
    </xf>
    <xf numFmtId="43" fontId="56" fillId="2" borderId="37" xfId="1" applyFont="1" applyFill="1" applyBorder="1" applyProtection="1">
      <protection locked="0"/>
    </xf>
    <xf numFmtId="167" fontId="56" fillId="0" borderId="39" xfId="0" applyNumberFormat="1" applyFont="1" applyFill="1" applyBorder="1" applyProtection="1">
      <protection locked="0"/>
    </xf>
    <xf numFmtId="168" fontId="59" fillId="0" borderId="0" xfId="9" applyNumberFormat="1" applyFont="1" applyFill="1" applyBorder="1" applyProtection="1">
      <protection locked="0"/>
    </xf>
    <xf numFmtId="44" fontId="55" fillId="2" borderId="17" xfId="0" applyNumberFormat="1" applyFont="1" applyFill="1" applyBorder="1" applyAlignment="1">
      <alignment horizontal="right"/>
    </xf>
    <xf numFmtId="168" fontId="19" fillId="2" borderId="0" xfId="9" applyNumberFormat="1" applyFont="1" applyFill="1" applyBorder="1" applyProtection="1">
      <protection locked="0"/>
    </xf>
    <xf numFmtId="44" fontId="19" fillId="2" borderId="3" xfId="5" applyFont="1" applyFill="1" applyBorder="1" applyProtection="1"/>
    <xf numFmtId="44" fontId="19" fillId="2" borderId="0" xfId="5" applyFont="1" applyFill="1" applyBorder="1" applyProtection="1"/>
    <xf numFmtId="44" fontId="55" fillId="0" borderId="6" xfId="5" applyFont="1" applyFill="1" applyBorder="1" applyProtection="1"/>
    <xf numFmtId="44" fontId="55" fillId="2" borderId="0" xfId="0" applyNumberFormat="1" applyFont="1" applyFill="1" applyBorder="1" applyAlignment="1">
      <alignment horizontal="right"/>
    </xf>
    <xf numFmtId="44" fontId="19" fillId="2" borderId="10" xfId="5" applyFont="1" applyFill="1" applyBorder="1" applyProtection="1"/>
    <xf numFmtId="44" fontId="19" fillId="0" borderId="6" xfId="5" applyFont="1" applyFill="1" applyBorder="1" applyProtection="1"/>
    <xf numFmtId="43" fontId="19" fillId="0" borderId="3" xfId="1" applyFont="1" applyFill="1" applyBorder="1" applyProtection="1"/>
    <xf numFmtId="43" fontId="19" fillId="0" borderId="0" xfId="1" applyFont="1" applyFill="1" applyBorder="1" applyProtection="1"/>
    <xf numFmtId="43" fontId="55" fillId="0" borderId="6" xfId="1" applyFont="1" applyFill="1" applyBorder="1" applyProtection="1"/>
    <xf numFmtId="43" fontId="19" fillId="0" borderId="16" xfId="1" applyFont="1" applyFill="1" applyBorder="1" applyProtection="1"/>
    <xf numFmtId="43" fontId="19" fillId="0" borderId="10" xfId="1" applyFont="1" applyFill="1" applyBorder="1" applyProtection="1"/>
    <xf numFmtId="43" fontId="19" fillId="0" borderId="6" xfId="1" applyFont="1" applyFill="1" applyBorder="1" applyProtection="1"/>
    <xf numFmtId="168" fontId="19" fillId="0" borderId="0" xfId="9" applyNumberFormat="1" applyFont="1" applyFill="1" applyBorder="1" applyAlignment="1" applyProtection="1">
      <alignment horizontal="left"/>
      <protection locked="0"/>
    </xf>
    <xf numFmtId="44" fontId="19" fillId="0" borderId="38" xfId="5" applyFont="1" applyFill="1" applyBorder="1" applyProtection="1"/>
    <xf numFmtId="44" fontId="19" fillId="0" borderId="22" xfId="5" applyFont="1" applyFill="1" applyBorder="1" applyProtection="1"/>
    <xf numFmtId="44" fontId="55" fillId="0" borderId="13" xfId="5" applyFont="1" applyFill="1" applyBorder="1" applyProtection="1"/>
    <xf numFmtId="44" fontId="55" fillId="0" borderId="22" xfId="0" applyNumberFormat="1" applyFont="1" applyFill="1" applyBorder="1" applyAlignment="1">
      <alignment horizontal="right"/>
    </xf>
    <xf numFmtId="44" fontId="19" fillId="0" borderId="36" xfId="5" applyFont="1" applyFill="1" applyBorder="1" applyProtection="1"/>
    <xf numFmtId="44" fontId="19" fillId="0" borderId="13" xfId="5" applyFont="1" applyFill="1" applyBorder="1" applyProtection="1"/>
    <xf numFmtId="166" fontId="56" fillId="0" borderId="3" xfId="1" applyNumberFormat="1" applyFont="1" applyFill="1" applyBorder="1" applyProtection="1">
      <protection locked="0"/>
    </xf>
    <xf numFmtId="166" fontId="56" fillId="0" borderId="0" xfId="1" applyNumberFormat="1" applyFont="1" applyFill="1" applyBorder="1" applyProtection="1">
      <protection locked="0"/>
    </xf>
    <xf numFmtId="166" fontId="55" fillId="0" borderId="6" xfId="1" applyNumberFormat="1" applyFont="1" applyFill="1" applyBorder="1" applyProtection="1">
      <protection locked="0"/>
    </xf>
    <xf numFmtId="44" fontId="19" fillId="0" borderId="3" xfId="5" applyFont="1" applyFill="1" applyBorder="1" applyProtection="1"/>
    <xf numFmtId="44" fontId="19" fillId="0" borderId="0" xfId="5" applyFont="1" applyFill="1" applyBorder="1" applyProtection="1"/>
    <xf numFmtId="44" fontId="19" fillId="0" borderId="0" xfId="5" applyFont="1" applyFill="1" applyBorder="1" applyProtection="1">
      <protection locked="0"/>
    </xf>
    <xf numFmtId="44" fontId="19" fillId="0" borderId="10" xfId="5" applyFont="1" applyFill="1" applyBorder="1" applyProtection="1"/>
    <xf numFmtId="168" fontId="55" fillId="0" borderId="0" xfId="9" applyNumberFormat="1" applyFont="1" applyFill="1" applyBorder="1" applyProtection="1">
      <protection locked="0"/>
    </xf>
    <xf numFmtId="43" fontId="19" fillId="0" borderId="7" xfId="1" applyFont="1" applyFill="1" applyBorder="1" applyProtection="1"/>
    <xf numFmtId="43" fontId="55" fillId="0" borderId="8" xfId="1" applyFont="1" applyFill="1" applyBorder="1" applyProtection="1"/>
    <xf numFmtId="44" fontId="19" fillId="0" borderId="22" xfId="5" applyFont="1" applyFill="1" applyBorder="1" applyProtection="1">
      <protection locked="0"/>
    </xf>
    <xf numFmtId="44" fontId="19" fillId="0" borderId="15" xfId="5" applyFont="1" applyFill="1" applyBorder="1" applyProtection="1"/>
    <xf numFmtId="166" fontId="55" fillId="0" borderId="0" xfId="158" applyNumberFormat="1" applyFont="1" applyFill="1" applyBorder="1" applyAlignment="1">
      <alignment horizontal="right"/>
    </xf>
    <xf numFmtId="166" fontId="19" fillId="0" borderId="10" xfId="1" applyNumberFormat="1" applyFont="1" applyFill="1" applyBorder="1" applyProtection="1"/>
    <xf numFmtId="166" fontId="56" fillId="2" borderId="7" xfId="1" applyNumberFormat="1" applyFont="1" applyFill="1" applyBorder="1" applyProtection="1">
      <protection locked="0"/>
    </xf>
    <xf numFmtId="166" fontId="55" fillId="0" borderId="8" xfId="1" applyNumberFormat="1" applyFont="1" applyFill="1" applyBorder="1" applyProtection="1">
      <protection locked="0"/>
    </xf>
    <xf numFmtId="166" fontId="56" fillId="0" borderId="24" xfId="1" applyNumberFormat="1" applyFont="1" applyBorder="1" applyProtection="1">
      <protection locked="0"/>
    </xf>
    <xf numFmtId="166" fontId="56" fillId="0" borderId="8"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7" xfId="9" applyFont="1" applyFill="1" applyBorder="1" applyProtection="1">
      <protection locked="0"/>
    </xf>
    <xf numFmtId="9" fontId="55" fillId="0" borderId="5" xfId="9" applyFont="1" applyFill="1" applyBorder="1" applyProtection="1">
      <protection locked="0"/>
    </xf>
    <xf numFmtId="168" fontId="55" fillId="2" borderId="17" xfId="147" applyNumberFormat="1" applyFont="1" applyFill="1" applyBorder="1" applyAlignment="1">
      <alignment horizontal="right"/>
    </xf>
    <xf numFmtId="168" fontId="19" fillId="2" borderId="23" xfId="9" applyNumberFormat="1" applyFont="1" applyFill="1" applyBorder="1" applyProtection="1">
      <protection locked="0"/>
    </xf>
    <xf numFmtId="168" fontId="19" fillId="2" borderId="5" xfId="9" applyNumberFormat="1"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175" fontId="55" fillId="2" borderId="0" xfId="158" applyNumberFormat="1" applyFont="1" applyFill="1" applyBorder="1" applyAlignment="1">
      <alignment horizontal="right"/>
    </xf>
    <xf numFmtId="175" fontId="19" fillId="2" borderId="10" xfId="1" applyNumberFormat="1" applyFont="1" applyFill="1" applyBorder="1" applyProtection="1">
      <protection locked="0"/>
    </xf>
    <xf numFmtId="175" fontId="19" fillId="0" borderId="6" xfId="1" applyNumberFormat="1" applyFont="1" applyFill="1" applyBorder="1" applyProtection="1">
      <protection locked="0"/>
    </xf>
    <xf numFmtId="175" fontId="55" fillId="2" borderId="16" xfId="158" applyNumberFormat="1" applyFont="1" applyFill="1" applyBorder="1" applyAlignment="1">
      <alignment horizontal="right"/>
    </xf>
    <xf numFmtId="168" fontId="55" fillId="2" borderId="14" xfId="147" applyNumberFormat="1" applyFont="1" applyFill="1" applyBorder="1" applyAlignment="1">
      <alignment horizontal="right"/>
    </xf>
    <xf numFmtId="0" fontId="19" fillId="0" borderId="0" xfId="7" applyFont="1" applyAlignment="1">
      <alignment horizontal="left"/>
    </xf>
    <xf numFmtId="0" fontId="19" fillId="0" borderId="0" xfId="7" applyFont="1" applyFill="1" applyAlignment="1" applyProtection="1">
      <alignment horizontal="left"/>
      <protection locked="0"/>
    </xf>
    <xf numFmtId="43" fontId="60" fillId="2" borderId="0" xfId="1" applyFont="1" applyFill="1" applyBorder="1" applyAlignment="1" applyProtection="1">
      <alignment horizontal="center"/>
      <protection locked="0"/>
    </xf>
    <xf numFmtId="0" fontId="19" fillId="2" borderId="0" xfId="7" applyFont="1" applyFill="1" applyBorder="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72" fontId="19" fillId="2" borderId="8" xfId="1" applyNumberFormat="1" applyFont="1" applyFill="1" applyBorder="1" applyProtection="1">
      <protection locked="0"/>
    </xf>
    <xf numFmtId="0" fontId="55" fillId="0" borderId="0" xfId="7" applyFont="1" applyFill="1" applyProtection="1">
      <protection locked="0"/>
    </xf>
    <xf numFmtId="0" fontId="19" fillId="0" borderId="0" xfId="7" applyFont="1" applyFill="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68" fontId="55" fillId="2" borderId="0" xfId="9" applyNumberFormat="1" applyFont="1" applyFill="1" applyBorder="1" applyProtection="1">
      <protection locked="0"/>
    </xf>
    <xf numFmtId="168" fontId="55" fillId="0" borderId="0" xfId="9" applyNumberFormat="1" applyFont="1" applyFill="1" applyBorder="1" applyAlignment="1" applyProtection="1">
      <alignment horizontal="left"/>
      <protection locked="0"/>
    </xf>
    <xf numFmtId="168" fontId="61" fillId="0" borderId="0" xfId="9" applyNumberFormat="1" applyFont="1" applyFill="1" applyBorder="1" applyProtection="1">
      <protection locked="0"/>
    </xf>
    <xf numFmtId="168" fontId="61" fillId="0" borderId="0" xfId="9" applyNumberFormat="1" applyFont="1" applyFill="1" applyBorder="1" applyAlignment="1" applyProtection="1">
      <alignment horizontal="left"/>
      <protection locked="0"/>
    </xf>
    <xf numFmtId="0" fontId="55"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167" fontId="19" fillId="2" borderId="13" xfId="5" applyNumberFormat="1" applyFont="1" applyFill="1" applyBorder="1" applyAlignment="1">
      <alignment horizontal="right"/>
    </xf>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8" xfId="0" applyFont="1" applyFill="1" applyBorder="1" applyProtection="1">
      <protection locked="0"/>
    </xf>
    <xf numFmtId="189" fontId="19" fillId="2" borderId="6" xfId="9" applyNumberFormat="1" applyFont="1" applyFill="1" applyBorder="1"/>
    <xf numFmtId="194" fontId="55" fillId="2" borderId="7" xfId="146" applyNumberFormat="1" applyFont="1" applyFill="1" applyBorder="1"/>
    <xf numFmtId="194" fontId="55" fillId="2" borderId="3" xfId="146" applyNumberFormat="1" applyFont="1" applyFill="1" applyBorder="1"/>
    <xf numFmtId="0" fontId="19" fillId="0" borderId="0" xfId="7" applyFont="1" applyFill="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43" fontId="55" fillId="2" borderId="16" xfId="1" applyFont="1" applyFill="1" applyBorder="1"/>
    <xf numFmtId="0" fontId="19" fillId="0" borderId="0" xfId="7" applyFont="1" applyFill="1" applyAlignment="1" applyProtection="1">
      <alignment horizontal="left" vertical="top" wrapText="1"/>
      <protection locked="0"/>
    </xf>
    <xf numFmtId="43" fontId="55" fillId="2" borderId="0" xfId="1" applyFont="1" applyFill="1" applyBorder="1"/>
    <xf numFmtId="195" fontId="19" fillId="2" borderId="2" xfId="9" applyNumberFormat="1" applyFont="1" applyFill="1" applyBorder="1" applyProtection="1">
      <protection locked="0"/>
    </xf>
    <xf numFmtId="0" fontId="57" fillId="0" borderId="0" xfId="0" applyFont="1" applyAlignment="1">
      <alignment horizontal="left"/>
    </xf>
    <xf numFmtId="0" fontId="57" fillId="0" borderId="0" xfId="0" applyFont="1" applyAlignment="1">
      <alignment horizontal="left" vertical="top"/>
    </xf>
    <xf numFmtId="0" fontId="57" fillId="0" borderId="0" xfId="0" applyFont="1" applyFill="1" applyAlignment="1">
      <alignment horizontal="left"/>
    </xf>
    <xf numFmtId="194" fontId="55" fillId="2" borderId="0" xfId="146" applyNumberFormat="1" applyFont="1" applyFill="1" applyBorder="1"/>
    <xf numFmtId="188" fontId="55" fillId="0" borderId="3" xfId="146" applyNumberFormat="1" applyFont="1" applyFill="1" applyBorder="1"/>
    <xf numFmtId="0" fontId="19" fillId="0" borderId="0" xfId="7" applyFont="1" applyFill="1" applyAlignment="1" applyProtection="1">
      <alignment horizontal="left" vertical="top" wrapText="1"/>
      <protection locked="0"/>
    </xf>
    <xf numFmtId="44" fontId="19" fillId="0" borderId="19" xfId="5" applyFont="1" applyFill="1" applyBorder="1" applyProtection="1"/>
    <xf numFmtId="166" fontId="56" fillId="2" borderId="16" xfId="1" applyNumberFormat="1" applyFont="1" applyFill="1" applyBorder="1" applyProtection="1">
      <protection locked="0"/>
    </xf>
    <xf numFmtId="44" fontId="19" fillId="2" borderId="6" xfId="5" applyFont="1" applyFill="1" applyBorder="1" applyProtection="1"/>
    <xf numFmtId="9" fontId="19" fillId="2" borderId="5" xfId="9" applyFont="1" applyFill="1" applyBorder="1" applyProtection="1">
      <protection locked="0"/>
    </xf>
    <xf numFmtId="172" fontId="55" fillId="0" borderId="0" xfId="0" applyNumberFormat="1" applyFont="1" applyFill="1" applyBorder="1" applyAlignment="1">
      <alignment horizontal="right"/>
    </xf>
    <xf numFmtId="172" fontId="55" fillId="0" borderId="0" xfId="0" applyNumberFormat="1" applyFont="1" applyFill="1" applyAlignment="1">
      <alignment horizontal="right"/>
    </xf>
    <xf numFmtId="43" fontId="55" fillId="2" borderId="6" xfId="1" applyFont="1" applyFill="1" applyBorder="1"/>
    <xf numFmtId="43" fontId="55" fillId="2" borderId="8" xfId="1" applyFont="1" applyFill="1" applyBorder="1"/>
    <xf numFmtId="0" fontId="19" fillId="0" borderId="0" xfId="7" applyFont="1" applyFill="1" applyAlignment="1" applyProtection="1">
      <alignment horizontal="left" vertical="top" wrapText="1"/>
      <protection locked="0"/>
    </xf>
    <xf numFmtId="0" fontId="63" fillId="0" borderId="0" xfId="161" applyFont="1"/>
    <xf numFmtId="0" fontId="1" fillId="0" borderId="0" xfId="161"/>
    <xf numFmtId="0" fontId="1" fillId="0" borderId="0" xfId="161" applyBorder="1"/>
    <xf numFmtId="0" fontId="62" fillId="0" borderId="0" xfId="161" applyFont="1" applyAlignment="1"/>
    <xf numFmtId="0" fontId="50" fillId="0" borderId="0" xfId="161" applyFont="1"/>
    <xf numFmtId="172" fontId="55" fillId="0" borderId="0" xfId="16" applyNumberFormat="1" applyFont="1" applyFill="1">
      <alignment vertical="center"/>
    </xf>
    <xf numFmtId="169" fontId="19" fillId="32" borderId="0" xfId="16" applyNumberFormat="1" applyFont="1" applyFill="1">
      <alignment vertical="center"/>
    </xf>
    <xf numFmtId="9" fontId="55" fillId="0" borderId="0" xfId="12" applyNumberFormat="1" applyFont="1"/>
    <xf numFmtId="0" fontId="19" fillId="0" borderId="0" xfId="7" applyFont="1" applyFill="1" applyAlignment="1" applyProtection="1">
      <alignment horizontal="left" vertical="top" wrapText="1"/>
      <protection locked="0"/>
    </xf>
    <xf numFmtId="0" fontId="55" fillId="0" borderId="0" xfId="7" applyFont="1" applyFill="1" applyAlignment="1" applyProtection="1">
      <alignment horizontal="left" vertical="top" wrapText="1"/>
      <protection locked="0"/>
    </xf>
    <xf numFmtId="43" fontId="55" fillId="2" borderId="0" xfId="1" applyNumberFormat="1" applyFont="1" applyFill="1" applyBorder="1" applyProtection="1">
      <protection locked="0"/>
    </xf>
    <xf numFmtId="0" fontId="19" fillId="0" borderId="0" xfId="7" applyFont="1" applyFill="1" applyAlignment="1" applyProtection="1">
      <alignment vertical="top" wrapText="1"/>
      <protection locked="0"/>
    </xf>
    <xf numFmtId="0" fontId="55" fillId="0" borderId="0" xfId="7" applyFont="1" applyFill="1" applyAlignment="1" applyProtection="1">
      <alignment vertical="top" wrapText="1"/>
      <protection locked="0"/>
    </xf>
    <xf numFmtId="0" fontId="19" fillId="0" borderId="0" xfId="7" applyFont="1" applyFill="1" applyAlignment="1">
      <alignment horizontal="left"/>
    </xf>
    <xf numFmtId="0" fontId="19" fillId="0" borderId="0" xfId="7" applyFont="1" applyFill="1" applyAlignment="1" applyProtection="1">
      <alignment horizontal="left" vertical="top" wrapText="1"/>
      <protection locked="0"/>
    </xf>
    <xf numFmtId="172" fontId="50" fillId="0" borderId="0" xfId="0" applyNumberFormat="1" applyFont="1" applyFill="1" applyBorder="1" applyAlignment="1">
      <alignment horizontal="right"/>
    </xf>
    <xf numFmtId="172" fontId="50" fillId="0" borderId="16" xfId="0" applyNumberFormat="1" applyFont="1" applyFill="1" applyBorder="1" applyAlignment="1">
      <alignment horizontal="right"/>
    </xf>
    <xf numFmtId="44" fontId="19" fillId="0" borderId="20" xfId="5" applyFont="1" applyFill="1" applyBorder="1" applyProtection="1"/>
    <xf numFmtId="194" fontId="55" fillId="2" borderId="24" xfId="146" applyNumberFormat="1" applyFont="1" applyFill="1" applyBorder="1"/>
    <xf numFmtId="172" fontId="19" fillId="2" borderId="24" xfId="0" applyNumberFormat="1" applyFont="1" applyFill="1" applyBorder="1" applyAlignment="1">
      <alignment horizontal="right"/>
    </xf>
    <xf numFmtId="175" fontId="19" fillId="0" borderId="24" xfId="146" applyNumberFormat="1" applyFont="1" applyFill="1" applyBorder="1" applyAlignment="1">
      <alignment horizontal="right"/>
    </xf>
    <xf numFmtId="0" fontId="50" fillId="0" borderId="0" xfId="0" applyNumberFormat="1" applyFont="1" applyFill="1" applyAlignment="1">
      <alignment horizontal="center"/>
    </xf>
    <xf numFmtId="0" fontId="50" fillId="0" borderId="0" xfId="0" applyNumberFormat="1" applyFont="1" applyFill="1" applyBorder="1" applyAlignment="1">
      <alignment horizontal="center"/>
    </xf>
    <xf numFmtId="14" fontId="62" fillId="0" borderId="16" xfId="0" quotePrefix="1" applyNumberFormat="1" applyFont="1" applyFill="1" applyBorder="1" applyAlignment="1">
      <alignment horizontal="center"/>
    </xf>
    <xf numFmtId="0" fontId="62" fillId="0" borderId="0" xfId="0" quotePrefix="1" applyNumberFormat="1" applyFont="1" applyFill="1" applyBorder="1" applyAlignment="1">
      <alignment horizontal="center"/>
    </xf>
    <xf numFmtId="0" fontId="62" fillId="0" borderId="16" xfId="0" quotePrefix="1" applyNumberFormat="1" applyFont="1" applyFill="1" applyBorder="1" applyAlignment="1">
      <alignment horizontal="center"/>
    </xf>
    <xf numFmtId="0" fontId="62" fillId="0" borderId="0" xfId="0" quotePrefix="1" applyNumberFormat="1" applyFont="1" applyFill="1" applyAlignment="1">
      <alignment horizontal="left" vertical="top" wrapText="1"/>
    </xf>
    <xf numFmtId="49" fontId="62" fillId="0" borderId="0" xfId="0" quotePrefix="1" applyNumberFormat="1" applyFont="1" applyFill="1" applyBorder="1" applyAlignment="1">
      <alignment horizontal="center"/>
    </xf>
    <xf numFmtId="44" fontId="50" fillId="0" borderId="0" xfId="0" applyNumberFormat="1" applyFont="1" applyFill="1" applyBorder="1" applyAlignment="1">
      <alignment horizontal="center"/>
    </xf>
    <xf numFmtId="49" fontId="50" fillId="0" borderId="0" xfId="0" applyNumberFormat="1" applyFont="1" applyFill="1" applyBorder="1" applyAlignment="1">
      <alignment horizontal="center"/>
    </xf>
    <xf numFmtId="0" fontId="50" fillId="0" borderId="0" xfId="0" applyFont="1" applyFill="1" applyBorder="1" applyAlignment="1">
      <alignment horizontal="right"/>
    </xf>
    <xf numFmtId="49" fontId="50" fillId="0" borderId="0" xfId="0" quotePrefix="1" applyNumberFormat="1" applyFont="1" applyFill="1" applyBorder="1" applyAlignment="1">
      <alignment horizontal="center"/>
    </xf>
    <xf numFmtId="44" fontId="50" fillId="0" borderId="0" xfId="0" applyNumberFormat="1" applyFont="1" applyFill="1" applyBorder="1" applyAlignment="1">
      <alignment horizontal="right"/>
    </xf>
    <xf numFmtId="0" fontId="50" fillId="0" borderId="0" xfId="0" quotePrefix="1" applyNumberFormat="1" applyFont="1" applyFill="1" applyAlignment="1">
      <alignment horizontal="left" vertical="top" wrapText="1"/>
    </xf>
    <xf numFmtId="173" fontId="50" fillId="0" borderId="0" xfId="0" applyNumberFormat="1" applyFont="1" applyFill="1" applyBorder="1" applyAlignment="1">
      <alignment horizontal="right"/>
    </xf>
    <xf numFmtId="172" fontId="50" fillId="0" borderId="0" xfId="0" applyNumberFormat="1" applyFont="1" applyFill="1" applyBorder="1" applyAlignment="1">
      <alignment horizontal="center"/>
    </xf>
    <xf numFmtId="0" fontId="62" fillId="0" borderId="0" xfId="0" quotePrefix="1" applyNumberFormat="1" applyFont="1" applyFill="1" applyAlignment="1">
      <alignment horizontal="left" vertical="top" wrapText="1" indent="2"/>
    </xf>
    <xf numFmtId="172" fontId="50" fillId="0" borderId="22" xfId="0" applyNumberFormat="1" applyFont="1" applyFill="1" applyBorder="1" applyAlignment="1">
      <alignment horizontal="right"/>
    </xf>
    <xf numFmtId="172" fontId="50" fillId="0" borderId="14" xfId="0" applyNumberFormat="1" applyFont="1" applyFill="1" applyBorder="1" applyAlignment="1">
      <alignment horizontal="right"/>
    </xf>
    <xf numFmtId="49" fontId="50" fillId="0" borderId="0" xfId="0" quotePrefix="1" applyNumberFormat="1" applyFont="1" applyBorder="1" applyAlignment="1">
      <alignment horizontal="left" wrapText="1"/>
    </xf>
    <xf numFmtId="172" fontId="50" fillId="0" borderId="0" xfId="0" applyNumberFormat="1" applyFont="1" applyFill="1" applyAlignment="1">
      <alignment horizontal="right"/>
    </xf>
    <xf numFmtId="172" fontId="50" fillId="0" borderId="0" xfId="0" applyNumberFormat="1" applyFont="1" applyBorder="1" applyAlignment="1">
      <alignment horizontal="left"/>
    </xf>
    <xf numFmtId="0" fontId="50" fillId="0" borderId="0" xfId="0" quotePrefix="1" applyNumberFormat="1" applyFont="1" applyFill="1" applyAlignment="1">
      <alignment vertical="top" wrapText="1"/>
    </xf>
    <xf numFmtId="172" fontId="50" fillId="0" borderId="17" xfId="1" applyNumberFormat="1" applyFont="1" applyFill="1" applyBorder="1" applyAlignment="1">
      <alignment horizontal="right"/>
    </xf>
    <xf numFmtId="171" fontId="50" fillId="0" borderId="22" xfId="0" applyNumberFormat="1" applyFont="1" applyFill="1" applyBorder="1" applyAlignment="1">
      <alignment horizontal="right"/>
    </xf>
    <xf numFmtId="0" fontId="50" fillId="0" borderId="0" xfId="0" applyFont="1" applyFill="1" applyAlignment="1">
      <alignment vertical="center" wrapText="1"/>
    </xf>
    <xf numFmtId="0" fontId="25" fillId="0" borderId="0" xfId="0" applyFont="1" applyFill="1" applyAlignment="1">
      <alignment vertical="center" wrapText="1"/>
    </xf>
    <xf numFmtId="0" fontId="64" fillId="0" borderId="45" xfId="0" applyFont="1" applyFill="1" applyBorder="1" applyAlignment="1">
      <alignment vertical="center" wrapText="1"/>
    </xf>
    <xf numFmtId="0" fontId="64" fillId="0" borderId="0" xfId="0" applyFont="1" applyFill="1" applyAlignment="1">
      <alignment vertical="center" wrapText="1"/>
    </xf>
    <xf numFmtId="0" fontId="25" fillId="0" borderId="0" xfId="0" applyFont="1" applyFill="1" applyBorder="1" applyAlignment="1">
      <alignment vertical="center"/>
    </xf>
    <xf numFmtId="0" fontId="25" fillId="0" borderId="0" xfId="0" applyFont="1" applyFill="1" applyAlignment="1">
      <alignment vertical="center"/>
    </xf>
    <xf numFmtId="0" fontId="25" fillId="0" borderId="45" xfId="0" applyFont="1" applyFill="1" applyBorder="1" applyAlignment="1">
      <alignment horizontal="center" vertical="center"/>
    </xf>
    <xf numFmtId="173" fontId="46" fillId="0" borderId="0" xfId="0" applyNumberFormat="1" applyFont="1" applyFill="1" applyBorder="1" applyAlignment="1">
      <alignment horizontal="right"/>
    </xf>
    <xf numFmtId="172" fontId="25" fillId="0" borderId="0" xfId="0" applyNumberFormat="1" applyFont="1" applyFill="1" applyAlignment="1">
      <alignment vertical="center" wrapText="1"/>
    </xf>
    <xf numFmtId="172" fontId="25" fillId="0" borderId="0" xfId="0" applyNumberFormat="1" applyFont="1" applyFill="1" applyAlignment="1">
      <alignment vertical="center"/>
    </xf>
    <xf numFmtId="172" fontId="25" fillId="0" borderId="0" xfId="0" applyNumberFormat="1" applyFont="1" applyFill="1" applyAlignment="1">
      <alignment horizontal="right" vertical="center"/>
    </xf>
    <xf numFmtId="37" fontId="25" fillId="0" borderId="0" xfId="0" applyNumberFormat="1" applyFont="1" applyFill="1" applyBorder="1" applyAlignment="1">
      <alignment vertical="center"/>
    </xf>
    <xf numFmtId="172" fontId="25" fillId="0" borderId="43" xfId="0" applyNumberFormat="1" applyFont="1" applyFill="1" applyBorder="1" applyAlignment="1">
      <alignment horizontal="right" vertical="center"/>
    </xf>
    <xf numFmtId="172" fontId="25" fillId="0" borderId="43" xfId="0" applyNumberFormat="1" applyFont="1" applyFill="1" applyBorder="1" applyAlignment="1">
      <alignment vertical="center"/>
    </xf>
    <xf numFmtId="172" fontId="46" fillId="0" borderId="0" xfId="0" applyNumberFormat="1" applyFont="1" applyAlignment="1">
      <alignment horizontal="right"/>
    </xf>
    <xf numFmtId="172" fontId="25" fillId="0" borderId="0" xfId="0" applyNumberFormat="1" applyFont="1" applyFill="1" applyBorder="1" applyAlignment="1">
      <alignment horizontal="right" vertical="center"/>
    </xf>
    <xf numFmtId="172" fontId="25" fillId="0" borderId="0" xfId="0" applyNumberFormat="1" applyFont="1" applyFill="1" applyBorder="1" applyAlignment="1">
      <alignment vertical="center" wrapText="1"/>
    </xf>
    <xf numFmtId="172" fontId="25" fillId="0" borderId="0" xfId="0" applyNumberFormat="1" applyFont="1" applyFill="1" applyBorder="1" applyAlignment="1">
      <alignment vertical="center"/>
    </xf>
    <xf numFmtId="0" fontId="65" fillId="0" borderId="0" xfId="0" applyFont="1" applyFill="1" applyAlignment="1">
      <alignment vertical="center" wrapText="1"/>
    </xf>
    <xf numFmtId="171" fontId="46" fillId="0" borderId="22" xfId="0" applyNumberFormat="1" applyFont="1" applyFill="1" applyBorder="1" applyAlignment="1">
      <alignment horizontal="right"/>
    </xf>
    <xf numFmtId="172" fontId="25" fillId="0" borderId="42" xfId="0" applyNumberFormat="1" applyFont="1" applyFill="1" applyBorder="1" applyAlignment="1">
      <alignment vertical="center"/>
    </xf>
    <xf numFmtId="49" fontId="51" fillId="0" borderId="0" xfId="1" quotePrefix="1" applyNumberFormat="1" applyFont="1" applyFill="1" applyAlignment="1">
      <alignment horizontal="center"/>
    </xf>
    <xf numFmtId="49" fontId="52" fillId="0" borderId="0" xfId="1" quotePrefix="1" applyNumberFormat="1" applyFont="1" applyFill="1" applyAlignment="1">
      <alignment horizontal="center"/>
    </xf>
    <xf numFmtId="49" fontId="52" fillId="0" borderId="0" xfId="1" applyNumberFormat="1" applyFont="1" applyFill="1" applyAlignment="1">
      <alignment horizontal="center"/>
    </xf>
    <xf numFmtId="0" fontId="19" fillId="0" borderId="0" xfId="7" applyFont="1" applyFill="1" applyAlignment="1" applyProtection="1">
      <alignment horizontal="left" vertical="top" wrapText="1"/>
      <protection locked="0"/>
    </xf>
    <xf numFmtId="0" fontId="47" fillId="4" borderId="2" xfId="0" applyFont="1" applyFill="1" applyBorder="1" applyAlignment="1" applyProtection="1">
      <alignment horizontal="center" wrapText="1"/>
      <protection locked="0"/>
    </xf>
    <xf numFmtId="0" fontId="47" fillId="4" borderId="14" xfId="0" applyFont="1" applyFill="1" applyBorder="1" applyAlignment="1" applyProtection="1">
      <alignment horizontal="center" wrapText="1"/>
      <protection locked="0"/>
    </xf>
    <xf numFmtId="0" fontId="47" fillId="4" borderId="9" xfId="0" applyFont="1" applyFill="1" applyBorder="1" applyAlignment="1" applyProtection="1">
      <alignment horizontal="center" wrapText="1"/>
      <protection locked="0"/>
    </xf>
    <xf numFmtId="0" fontId="47" fillId="4" borderId="2" xfId="1" applyNumberFormat="1" applyFont="1" applyFill="1" applyBorder="1" applyAlignment="1" applyProtection="1">
      <alignment horizontal="center"/>
      <protection locked="0"/>
    </xf>
    <xf numFmtId="0" fontId="47" fillId="4" borderId="14" xfId="1" applyNumberFormat="1" applyFont="1" applyFill="1" applyBorder="1" applyAlignment="1" applyProtection="1">
      <alignment horizontal="center"/>
      <protection locked="0"/>
    </xf>
    <xf numFmtId="0" fontId="47" fillId="4" borderId="9" xfId="1" applyNumberFormat="1" applyFont="1" applyFill="1" applyBorder="1" applyAlignment="1" applyProtection="1">
      <alignment horizontal="center"/>
      <protection locked="0"/>
    </xf>
    <xf numFmtId="0" fontId="55" fillId="0" borderId="0" xfId="7" applyFont="1" applyFill="1" applyAlignment="1" applyProtection="1">
      <alignment horizontal="left" vertical="top" wrapText="1"/>
      <protection locked="0"/>
    </xf>
    <xf numFmtId="0" fontId="54" fillId="4" borderId="2" xfId="145" applyFont="1" applyFill="1" applyBorder="1" applyAlignment="1">
      <alignment horizontal="center" wrapText="1"/>
    </xf>
    <xf numFmtId="0" fontId="54" fillId="4" borderId="14" xfId="145" applyFont="1" applyFill="1" applyBorder="1" applyAlignment="1">
      <alignment horizontal="center" wrapText="1"/>
    </xf>
    <xf numFmtId="0" fontId="54" fillId="4" borderId="9" xfId="145" applyFont="1" applyFill="1" applyBorder="1" applyAlignment="1">
      <alignment horizontal="center" wrapText="1"/>
    </xf>
    <xf numFmtId="0" fontId="54" fillId="4" borderId="2" xfId="145" applyFont="1" applyFill="1" applyBorder="1" applyAlignment="1">
      <alignment horizontal="center"/>
    </xf>
    <xf numFmtId="0" fontId="54" fillId="4" borderId="14" xfId="145" applyFont="1" applyFill="1" applyBorder="1" applyAlignment="1">
      <alignment horizontal="center"/>
    </xf>
    <xf numFmtId="0" fontId="54" fillId="4" borderId="9" xfId="145" applyFont="1" applyFill="1" applyBorder="1" applyAlignment="1">
      <alignment horizontal="center"/>
    </xf>
    <xf numFmtId="0" fontId="47" fillId="4" borderId="2" xfId="1" applyNumberFormat="1" applyFont="1" applyFill="1" applyBorder="1" applyAlignment="1">
      <alignment horizontal="center" wrapText="1"/>
    </xf>
    <xf numFmtId="0" fontId="47" fillId="4" borderId="14" xfId="1" applyNumberFormat="1" applyFont="1" applyFill="1" applyBorder="1" applyAlignment="1">
      <alignment horizontal="center" wrapText="1"/>
    </xf>
    <xf numFmtId="0" fontId="47" fillId="4" borderId="9" xfId="1" applyNumberFormat="1" applyFont="1" applyFill="1" applyBorder="1" applyAlignment="1">
      <alignment horizontal="center" wrapText="1"/>
    </xf>
    <xf numFmtId="0" fontId="64" fillId="0" borderId="43" xfId="0" applyFont="1" applyFill="1" applyBorder="1" applyAlignment="1">
      <alignment horizontal="center" vertical="center" wrapText="1"/>
    </xf>
    <xf numFmtId="14" fontId="64" fillId="0" borderId="44" xfId="0" applyNumberFormat="1" applyFont="1" applyFill="1" applyBorder="1" applyAlignment="1">
      <alignment horizontal="center" vertical="center" wrapText="1"/>
    </xf>
    <xf numFmtId="0" fontId="55" fillId="0" borderId="0" xfId="0" applyFont="1" applyFill="1" applyAlignment="1">
      <alignment horizontal="left" vertical="top" wrapText="1"/>
    </xf>
    <xf numFmtId="0" fontId="55" fillId="0" borderId="0" xfId="0" applyFont="1" applyFill="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0" fontId="19" fillId="2" borderId="0" xfId="0" applyFont="1" applyFill="1" applyAlignment="1">
      <alignment horizontal="left" vertical="top" wrapText="1"/>
    </xf>
    <xf numFmtId="0" fontId="19" fillId="2" borderId="0" xfId="0" applyFont="1" applyFill="1" applyAlignment="1">
      <alignment horizontal="left" vertical="top"/>
    </xf>
  </cellXfs>
  <cellStyles count="164">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6" xfId="163"/>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20">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434686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Yum%20China_Excel%20Workboo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GHFIL01\US%20Report\Qly\Qly-20\10-Q\Q2\YUM_Master_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ummary_of_Results"/>
      <sheetName val="KFC_Operating_Results"/>
      <sheetName val="PizzaHut_Operating_Results"/>
      <sheetName val="Balance_Sheets"/>
      <sheetName val="Cash_Flow"/>
      <sheetName val="Segment_Results_T1"/>
      <sheetName val="Segment_Results_T2"/>
      <sheetName val="Segment_Results_T3"/>
      <sheetName val="Segment_Results_T4"/>
      <sheetName val="NonGaap_Measurements"/>
      <sheetName val="Details of Special Items"/>
      <sheetName val="Net_Income"/>
      <sheetName val="Exhibit99_1_T6_KFC Unit"/>
      <sheetName val="Exhibit99_1_T6_PH Unit"/>
      <sheetName val="Exhibit99_1_T6_Other Unit"/>
    </sheetNames>
    <sheetDataSet>
      <sheetData sheetId="0" refreshError="1"/>
      <sheetData sheetId="1" refreshError="1"/>
      <sheetData sheetId="2" refreshError="1"/>
      <sheetData sheetId="3" refreshError="1"/>
      <sheetData sheetId="4" refreshError="1">
        <row r="1">
          <cell r="C1" t="str">
            <v>9/30/2021</v>
          </cell>
          <cell r="E1" t="str">
            <v>12/31/2020</v>
          </cell>
        </row>
        <row r="5">
          <cell r="C5">
            <v>1278</v>
          </cell>
          <cell r="E5">
            <v>1158</v>
          </cell>
        </row>
        <row r="6">
          <cell r="C6">
            <v>3099</v>
          </cell>
          <cell r="E6">
            <v>3105</v>
          </cell>
        </row>
        <row r="7">
          <cell r="C7">
            <v>97</v>
          </cell>
          <cell r="E7">
            <v>99</v>
          </cell>
        </row>
        <row r="8">
          <cell r="C8">
            <v>390</v>
          </cell>
          <cell r="E8">
            <v>398</v>
          </cell>
        </row>
        <row r="9">
          <cell r="C9">
            <v>218</v>
          </cell>
          <cell r="E9">
            <v>176</v>
          </cell>
        </row>
        <row r="10">
          <cell r="C10">
            <v>5082</v>
          </cell>
          <cell r="E10">
            <v>4936</v>
          </cell>
        </row>
        <row r="11">
          <cell r="C11">
            <v>1910</v>
          </cell>
          <cell r="E11">
            <v>1765</v>
          </cell>
        </row>
        <row r="12">
          <cell r="C12">
            <v>2287</v>
          </cell>
          <cell r="E12">
            <v>2164</v>
          </cell>
        </row>
        <row r="13">
          <cell r="C13">
            <v>858</v>
          </cell>
          <cell r="E13">
            <v>832</v>
          </cell>
        </row>
        <row r="14">
          <cell r="C14">
            <v>218</v>
          </cell>
          <cell r="E14">
            <v>246</v>
          </cell>
        </row>
        <row r="15">
          <cell r="C15">
            <v>68</v>
          </cell>
          <cell r="E15">
            <v>98</v>
          </cell>
        </row>
        <row r="16">
          <cell r="C16">
            <v>309</v>
          </cell>
          <cell r="E16">
            <v>85</v>
          </cell>
        </row>
        <row r="17">
          <cell r="C17">
            <v>774</v>
          </cell>
          <cell r="E17">
            <v>749</v>
          </cell>
        </row>
        <row r="18">
          <cell r="C18">
            <v>11506</v>
          </cell>
          <cell r="E18">
            <v>10875</v>
          </cell>
        </row>
        <row r="22">
          <cell r="C22">
            <v>2126</v>
          </cell>
          <cell r="E22">
            <v>1995</v>
          </cell>
        </row>
        <row r="23">
          <cell r="C23">
            <v>68</v>
          </cell>
          <cell r="E23">
            <v>72</v>
          </cell>
        </row>
        <row r="24">
          <cell r="C24">
            <v>2194</v>
          </cell>
          <cell r="E24">
            <v>2067</v>
          </cell>
        </row>
        <row r="25">
          <cell r="C25">
            <v>2014</v>
          </cell>
          <cell r="E25">
            <v>1915</v>
          </cell>
        </row>
        <row r="26">
          <cell r="C26">
            <v>34</v>
          </cell>
          <cell r="E26">
            <v>28</v>
          </cell>
        </row>
        <row r="27">
          <cell r="C27">
            <v>217</v>
          </cell>
          <cell r="E27">
            <v>227</v>
          </cell>
        </row>
        <row r="28">
          <cell r="C28">
            <v>170</v>
          </cell>
          <cell r="E28">
            <v>167</v>
          </cell>
        </row>
        <row r="29">
          <cell r="C29">
            <v>4629</v>
          </cell>
          <cell r="E29">
            <v>4404</v>
          </cell>
        </row>
        <row r="31">
          <cell r="C31">
            <v>12</v>
          </cell>
          <cell r="E31">
            <v>12</v>
          </cell>
        </row>
        <row r="34">
          <cell r="C34">
            <v>4</v>
          </cell>
          <cell r="E34">
            <v>4</v>
          </cell>
        </row>
        <row r="35">
          <cell r="C35">
            <v>-762</v>
          </cell>
          <cell r="E35">
            <v>-728</v>
          </cell>
        </row>
        <row r="36">
          <cell r="C36">
            <v>4685</v>
          </cell>
          <cell r="E36">
            <v>4658</v>
          </cell>
        </row>
        <row r="37">
          <cell r="C37">
            <v>2468</v>
          </cell>
          <cell r="E37">
            <v>2105</v>
          </cell>
        </row>
        <row r="38">
          <cell r="C38">
            <v>213</v>
          </cell>
          <cell r="E38">
            <v>167</v>
          </cell>
        </row>
        <row r="39">
          <cell r="C39">
            <v>6608</v>
          </cell>
          <cell r="E39">
            <v>6206</v>
          </cell>
        </row>
        <row r="40">
          <cell r="C40">
            <v>257</v>
          </cell>
          <cell r="E40">
            <v>253</v>
          </cell>
        </row>
        <row r="41">
          <cell r="C41">
            <v>6865</v>
          </cell>
          <cell r="E41">
            <v>6459</v>
          </cell>
        </row>
        <row r="42">
          <cell r="C42">
            <v>11506</v>
          </cell>
          <cell r="E42">
            <v>10875</v>
          </cell>
        </row>
      </sheetData>
      <sheetData sheetId="5" refreshError="1">
        <row r="2">
          <cell r="C2" t="str">
            <v>9/30/2021</v>
          </cell>
          <cell r="F2" t="str">
            <v>9/30/2020</v>
          </cell>
        </row>
        <row r="3">
          <cell r="A3" t="str">
            <v>Cash Flows – Operating Activities</v>
          </cell>
        </row>
        <row r="4">
          <cell r="A4" t="str">
            <v>Net income – including noncontrolling interests</v>
          </cell>
          <cell r="C4">
            <v>547</v>
          </cell>
          <cell r="F4">
            <v>652</v>
          </cell>
        </row>
        <row r="5">
          <cell r="A5" t="str">
            <v>Depreciation and amortization</v>
          </cell>
          <cell r="C5">
            <v>380</v>
          </cell>
          <cell r="F5">
            <v>327</v>
          </cell>
        </row>
        <row r="6">
          <cell r="A6" t="str">
            <v>Non-cash operating lease cost</v>
          </cell>
          <cell r="C6">
            <v>310</v>
          </cell>
          <cell r="F6">
            <v>270</v>
          </cell>
        </row>
        <row r="7">
          <cell r="A7" t="str">
            <v>Closures and impairment expenses</v>
          </cell>
          <cell r="C7">
            <v>13</v>
          </cell>
          <cell r="F7">
            <v>30</v>
          </cell>
        </row>
        <row r="9">
          <cell r="A9" t="str">
            <v>Gain from re-measurement of previously held equity interest</v>
          </cell>
          <cell r="C9">
            <v>-10</v>
          </cell>
          <cell r="F9">
            <v>-239</v>
          </cell>
        </row>
        <row r="10">
          <cell r="A10" t="str">
            <v>Investment loss (gain)</v>
          </cell>
          <cell r="C10">
            <v>43</v>
          </cell>
          <cell r="F10">
            <v>-75</v>
          </cell>
        </row>
        <row r="11">
          <cell r="A11" t="str">
            <v>Equity income from investments in unconsolidated affiliates</v>
          </cell>
          <cell r="C11">
            <v>-38</v>
          </cell>
          <cell r="F11">
            <v>-51</v>
          </cell>
        </row>
        <row r="12">
          <cell r="A12" t="str">
            <v>Distributions of income received from unconsolidated affiliates</v>
          </cell>
          <cell r="C12">
            <v>21</v>
          </cell>
          <cell r="F12">
            <v>25</v>
          </cell>
        </row>
        <row r="14">
          <cell r="A14" t="str">
            <v>Deferred income taxes</v>
          </cell>
          <cell r="C14">
            <v>17</v>
          </cell>
          <cell r="F14">
            <v>73</v>
          </cell>
        </row>
        <row r="15">
          <cell r="A15" t="str">
            <v>Share-based compensation expense</v>
          </cell>
          <cell r="C15">
            <v>32</v>
          </cell>
          <cell r="F15">
            <v>27</v>
          </cell>
        </row>
        <row r="18">
          <cell r="A18" t="str">
            <v>Changes in accounts receivable</v>
          </cell>
          <cell r="C18">
            <v>2</v>
          </cell>
          <cell r="F18">
            <v>-19</v>
          </cell>
        </row>
        <row r="19">
          <cell r="A19" t="str">
            <v>Changes in inventories</v>
          </cell>
          <cell r="C19">
            <v>13</v>
          </cell>
          <cell r="F19">
            <v>52</v>
          </cell>
        </row>
        <row r="20">
          <cell r="A20" t="str">
            <v>Changes in prepaid expenses and other current assets</v>
          </cell>
          <cell r="C20">
            <v>0</v>
          </cell>
          <cell r="F20">
            <v>31</v>
          </cell>
        </row>
        <row r="21">
          <cell r="A21" t="str">
            <v>Changes in accounts payable and other current liabilities</v>
          </cell>
          <cell r="C21">
            <v>82</v>
          </cell>
          <cell r="F21">
            <v>56</v>
          </cell>
        </row>
        <row r="22">
          <cell r="A22" t="str">
            <v>Changes in income taxes payable</v>
          </cell>
          <cell r="C22">
            <v>-5</v>
          </cell>
          <cell r="F22">
            <v>62</v>
          </cell>
        </row>
        <row r="23">
          <cell r="A23" t="str">
            <v>Changes in non-current operating lease liabilities</v>
          </cell>
          <cell r="C23">
            <v>-309</v>
          </cell>
          <cell r="F23">
            <v>-292</v>
          </cell>
        </row>
        <row r="24">
          <cell r="A24" t="str">
            <v>Other, net</v>
          </cell>
          <cell r="C24">
            <v>-24</v>
          </cell>
          <cell r="F24">
            <v>-30</v>
          </cell>
        </row>
        <row r="25">
          <cell r="A25" t="str">
            <v>Net Cash Provided by Operating Activities</v>
          </cell>
          <cell r="C25">
            <v>1074</v>
          </cell>
          <cell r="F25">
            <v>899</v>
          </cell>
        </row>
        <row r="26">
          <cell r="A26" t="str">
            <v>Cash Flows – Investing Activities</v>
          </cell>
        </row>
        <row r="29">
          <cell r="A29" t="str">
            <v>Capital spending</v>
          </cell>
          <cell r="C29">
            <v>-482</v>
          </cell>
          <cell r="F29">
            <v>-284</v>
          </cell>
        </row>
        <row r="30">
          <cell r="A30" t="str">
            <v>Purchases of short-term investments</v>
          </cell>
          <cell r="C30">
            <v>-4524</v>
          </cell>
          <cell r="F30">
            <v>-2859</v>
          </cell>
        </row>
        <row r="31">
          <cell r="A31" t="str">
            <v>Purchases of long-term time deposits</v>
          </cell>
          <cell r="C31">
            <v>-25</v>
          </cell>
          <cell r="F31">
            <v>-57</v>
          </cell>
        </row>
        <row r="32">
          <cell r="A32" t="str">
            <v>Maturities of short-term investments</v>
          </cell>
          <cell r="C32">
            <v>4544</v>
          </cell>
          <cell r="F32">
            <v>1066</v>
          </cell>
        </row>
        <row r="34">
          <cell r="A34" t="str">
            <v>Contribution to unconsolidated affiliates</v>
          </cell>
          <cell r="C34">
            <v>0</v>
          </cell>
          <cell r="F34">
            <v>-17</v>
          </cell>
        </row>
        <row r="35">
          <cell r="A35" t="str">
            <v>Acquisition of business, net of cash acquired</v>
          </cell>
          <cell r="C35">
            <v>0</v>
          </cell>
          <cell r="F35">
            <v>-288</v>
          </cell>
        </row>
        <row r="36">
          <cell r="A36" t="str">
            <v>Investment in equity securities</v>
          </cell>
          <cell r="C36">
            <v>-261</v>
          </cell>
          <cell r="F36">
            <v>0</v>
          </cell>
        </row>
        <row r="37">
          <cell r="A37" t="str">
            <v>Disposal of equity securities</v>
          </cell>
          <cell r="C37">
            <v>0</v>
          </cell>
          <cell r="F37">
            <v>54</v>
          </cell>
        </row>
        <row r="38">
          <cell r="A38" t="str">
            <v>Other, net</v>
          </cell>
          <cell r="C38">
            <v>5</v>
          </cell>
          <cell r="F38">
            <v>52</v>
          </cell>
        </row>
        <row r="39">
          <cell r="A39" t="str">
            <v>Net Cash Used in Investing Activities</v>
          </cell>
          <cell r="C39">
            <v>-743</v>
          </cell>
          <cell r="F39">
            <v>-2333</v>
          </cell>
        </row>
        <row r="40">
          <cell r="A40" t="str">
            <v>Cash Flows – Financing Activities</v>
          </cell>
        </row>
        <row r="41">
          <cell r="A41" t="str">
            <v>Common stock issuance proceeds, net of issuance costs</v>
          </cell>
          <cell r="C41">
            <v>0</v>
          </cell>
          <cell r="F41">
            <v>2203</v>
          </cell>
        </row>
        <row r="46">
          <cell r="A46" t="str">
            <v>Repurchase of shares of common stock</v>
          </cell>
          <cell r="C46">
            <v>-32</v>
          </cell>
          <cell r="F46">
            <v>-8</v>
          </cell>
        </row>
        <row r="48">
          <cell r="A48" t="str">
            <v>Cash dividends paid on common stock</v>
          </cell>
          <cell r="C48">
            <v>-152</v>
          </cell>
          <cell r="F48">
            <v>-45</v>
          </cell>
        </row>
        <row r="49">
          <cell r="A49" t="str">
            <v>Dividends paid to noncontrolling interests</v>
          </cell>
          <cell r="C49">
            <v>-22</v>
          </cell>
          <cell r="F49">
            <v>-7</v>
          </cell>
        </row>
        <row r="50">
          <cell r="A50" t="str">
            <v>Payment of acquisition related holdback</v>
          </cell>
          <cell r="C50">
            <v>-8</v>
          </cell>
          <cell r="F50">
            <v>0</v>
          </cell>
        </row>
        <row r="51">
          <cell r="A51" t="str">
            <v>Other, net</v>
          </cell>
          <cell r="C51">
            <v>-6</v>
          </cell>
          <cell r="F51">
            <v>1</v>
          </cell>
        </row>
        <row r="52">
          <cell r="A52" t="str">
            <v>Net Cash (Used in) Provided by Financing Activities</v>
          </cell>
          <cell r="C52">
            <v>-220</v>
          </cell>
          <cell r="F52">
            <v>2144</v>
          </cell>
        </row>
        <row r="53">
          <cell r="A53" t="str">
            <v>Effect of Exchange Rates on Cash, Cash Equivalents and Restricted Cash</v>
          </cell>
          <cell r="C53">
            <v>9</v>
          </cell>
          <cell r="F53">
            <v>17</v>
          </cell>
        </row>
        <row r="54">
          <cell r="A54" t="str">
            <v>Net Increase in Cash, Cash Equivalents and Restricted Cash</v>
          </cell>
          <cell r="C54">
            <v>120</v>
          </cell>
          <cell r="F54">
            <v>727</v>
          </cell>
        </row>
        <row r="55">
          <cell r="A55" t="str">
            <v>Cash, Cash Equivalents, and Restricted Cash - Beginning of Period</v>
          </cell>
          <cell r="C55">
            <v>1158</v>
          </cell>
          <cell r="F55">
            <v>1055</v>
          </cell>
        </row>
        <row r="56">
          <cell r="A56" t="str">
            <v>Cash, Cash Equivalents, and Restricted Cash - End of Period</v>
          </cell>
          <cell r="C56">
            <v>1278</v>
          </cell>
          <cell r="F56">
            <v>1782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FS_Statements_of_Income"/>
      <sheetName val="FS_Comprehensive_Income"/>
      <sheetName val="FS_Cash_Flows"/>
      <sheetName val="FS_Balance_Sheets"/>
      <sheetName val="FN_Contract_asset_liabilities_1"/>
      <sheetName val="FN_Significantpolicy_Revenue_T1"/>
      <sheetName val="FN_Significantpolicy_Revenue_T2"/>
      <sheetName val="FN_Significantpolicy_Revenue_T3"/>
      <sheetName val="FN_Significantpolicy_Revenu_T4"/>
      <sheetName val="FN_EarningsPerCommonShare_T1"/>
      <sheetName val="FN_Equity_T1"/>
      <sheetName val="FN_Equity_T2"/>
      <sheetName val="FN_Share_Repurchase"/>
      <sheetName val="FN_OtherIncomenet_T1"/>
      <sheetName val="FN_SupplementalBalanceSheet_T1"/>
      <sheetName val="FN_SupplementalBalanceSheet_T2"/>
      <sheetName val="FN_SupplementalBalanceSheet_T3"/>
      <sheetName val="FN_SupplementalBalanceSheet_T4"/>
      <sheetName val="FN_SupplementalBalanceSheet_T6"/>
      <sheetName val="FN_SupplementalBalanceSheet_T7"/>
      <sheetName val="FN_SupplementalBalanceSheet_T8"/>
      <sheetName val="FN_GoodwillIntangible_T1"/>
      <sheetName val="FN_GoodwillIntangible_T2"/>
      <sheetName val="FN_Lessee_T1"/>
      <sheetName val="FN_Lessee_T2"/>
      <sheetName val="FN_Lessee_T3"/>
      <sheetName val="FN_Lessee_T4"/>
      <sheetName val="FN_Lessee_T5"/>
      <sheetName val="FN_Lessor_T1"/>
      <sheetName val="FN_Lessor_T2"/>
      <sheetName val="FN_Lessor_T3"/>
      <sheetName val="FAS144"/>
      <sheetName val="FN_Fair Value Measurement_T1"/>
      <sheetName val="FN_IncomeTaxes_T1"/>
      <sheetName val="FN_ReportableOperatingSeg_T1"/>
      <sheetName val="FN_ReportableOperatingSeg_T2"/>
      <sheetName val="FN_ReportableOperatingSeg_T3"/>
      <sheetName val="FN_ReportableOperatingSeg_T4"/>
      <sheetName val="FN_ReportableOperatingSeg_T5"/>
      <sheetName val="FN_ReportableOperatingSeg_T6"/>
      <sheetName val="FN_ReportableOperatingSeg_T7"/>
      <sheetName val="Summary"/>
      <sheetName val="MDA_T1"/>
      <sheetName val="MDA_T2"/>
      <sheetName val="MDA_T3"/>
      <sheetName val="MDA_T4"/>
      <sheetName val="MDA_T5"/>
      <sheetName val="MDA_T6"/>
      <sheetName val="MDA_T7"/>
      <sheetName val="MDA_T9"/>
      <sheetName val="MDA_T8"/>
      <sheetName val="MDA_T10"/>
      <sheetName val="MDA_T11"/>
      <sheetName val="MDA_T12"/>
      <sheetName val="MDA_T13"/>
      <sheetName val="MDA_T14"/>
      <sheetName val="MDA_T15"/>
      <sheetName val="MDA_T16"/>
      <sheetName val="MDA_T18"/>
      <sheetName val="MDA_T17"/>
      <sheetName val="MDA_T19"/>
      <sheetName val="Item.2"/>
    </sheetNames>
    <sheetDataSet>
      <sheetData sheetId="0" refreshError="1"/>
      <sheetData sheetId="1" refreshError="1"/>
      <sheetData sheetId="2" refreshError="1"/>
      <sheetData sheetId="3" refreshError="1"/>
      <sheetData sheetId="4" refreshError="1">
        <row r="5">
          <cell r="C5">
            <v>674</v>
          </cell>
        </row>
        <row r="41">
          <cell r="A41" t="str">
            <v>Total Liabilities, Redeemable Noncontrolling Interest and Equity</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ow r="1">
          <cell r="A1" t="str">
            <v>2013 P13</v>
          </cell>
        </row>
      </sheetData>
      <sheetData sheetId="2" refreshError="1"/>
      <sheetData sheetId="3" refreshError="1"/>
      <sheetData sheetId="4" refreshError="1"/>
      <sheetData sheetId="5">
        <row r="1">
          <cell r="A1" t="str">
            <v>2013 P13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Menu"/>
      <sheetName val="Working-Highlight"/>
      <sheetName val="uc"/>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view="pageBreakPreview" zoomScale="85" zoomScaleNormal="70" zoomScaleSheetLayoutView="85" workbookViewId="0">
      <selection activeCell="B4" sqref="B4"/>
    </sheetView>
  </sheetViews>
  <sheetFormatPr defaultColWidth="9.08984375" defaultRowHeight="13"/>
  <cols>
    <col min="1" max="1" width="3.6328125" style="2" customWidth="1"/>
    <col min="2" max="11" width="10.6328125" style="2" customWidth="1"/>
    <col min="12" max="13" width="9.08984375" style="2" customWidth="1"/>
    <col min="14" max="16384" width="9.08984375" style="2"/>
  </cols>
  <sheetData>
    <row r="17" spans="2:12" ht="42.75" customHeight="1">
      <c r="B17" s="497" t="s">
        <v>46</v>
      </c>
      <c r="C17" s="497"/>
      <c r="D17" s="497"/>
      <c r="E17" s="497"/>
      <c r="F17" s="497"/>
      <c r="G17" s="497"/>
      <c r="H17" s="497"/>
      <c r="I17" s="497"/>
      <c r="J17" s="497"/>
      <c r="K17" s="497"/>
      <c r="L17" s="497"/>
    </row>
    <row r="19" spans="2:12" ht="30">
      <c r="B19" s="498" t="s">
        <v>11</v>
      </c>
      <c r="C19" s="498"/>
      <c r="D19" s="498"/>
      <c r="E19" s="498"/>
      <c r="F19" s="498"/>
      <c r="G19" s="498"/>
      <c r="H19" s="498"/>
      <c r="I19" s="498"/>
      <c r="J19" s="498"/>
      <c r="K19" s="498"/>
      <c r="L19" s="498"/>
    </row>
    <row r="20" spans="2:12" ht="30.5">
      <c r="B20" s="4"/>
      <c r="C20" s="4"/>
      <c r="D20" s="4"/>
      <c r="E20" s="4"/>
      <c r="F20" s="4"/>
      <c r="G20" s="4"/>
      <c r="H20" s="4"/>
      <c r="I20" s="4"/>
      <c r="J20" s="4"/>
      <c r="K20" s="4"/>
      <c r="L20" s="4"/>
    </row>
    <row r="21" spans="2:12" ht="30">
      <c r="B21" s="499" t="s">
        <v>176</v>
      </c>
      <c r="C21" s="498"/>
      <c r="D21" s="498"/>
      <c r="E21" s="498"/>
      <c r="F21" s="498"/>
      <c r="G21" s="498"/>
      <c r="H21" s="498"/>
      <c r="I21" s="498"/>
      <c r="J21" s="498"/>
      <c r="K21" s="498"/>
      <c r="L21" s="498"/>
    </row>
  </sheetData>
  <mergeCells count="3">
    <mergeCell ref="B17:L17"/>
    <mergeCell ref="B19:L19"/>
    <mergeCell ref="B21:L21"/>
  </mergeCells>
  <phoneticPr fontId="7" type="noConversion"/>
  <printOptions horizontalCentered="1"/>
  <pageMargins left="0.5" right="0.25" top="0.5" bottom="0.5" header="0.5" footer="0.5"/>
  <pageSetup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73"/>
  <sheetViews>
    <sheetView showGridLines="0" view="pageBreakPreview" zoomScale="70" zoomScaleNormal="100" zoomScaleSheetLayoutView="70" workbookViewId="0">
      <pane xSplit="1" ySplit="5" topLeftCell="B6" activePane="bottomRight" state="frozen"/>
      <selection activeCell="F50" sqref="F50"/>
      <selection pane="topRight" activeCell="F50" sqref="F50"/>
      <selection pane="bottomLeft" activeCell="F50" sqref="F50"/>
      <selection pane="bottomRight" activeCell="D60" sqref="D60"/>
    </sheetView>
  </sheetViews>
  <sheetFormatPr defaultColWidth="9.08984375" defaultRowHeight="15.5"/>
  <cols>
    <col min="1" max="1" width="52" style="188" customWidth="1"/>
    <col min="2" max="18" width="14.08984375" style="188" customWidth="1"/>
    <col min="19" max="19" width="14.6328125" style="188" customWidth="1"/>
    <col min="20" max="20" width="14.08984375" style="188" customWidth="1"/>
    <col min="21" max="21" width="14" style="188" customWidth="1"/>
    <col min="22" max="24" width="14" style="130" customWidth="1"/>
    <col min="25" max="25" width="14.54296875" style="237" customWidth="1"/>
    <col min="26" max="16384" width="9.08984375" style="188"/>
  </cols>
  <sheetData>
    <row r="1" spans="1:27">
      <c r="A1" s="5" t="s">
        <v>38</v>
      </c>
      <c r="B1" s="5"/>
      <c r="C1" s="5"/>
      <c r="D1" s="5"/>
      <c r="E1" s="5"/>
      <c r="F1" s="5"/>
      <c r="G1" s="5"/>
      <c r="H1" s="5"/>
      <c r="I1" s="5"/>
      <c r="J1" s="5"/>
      <c r="K1" s="5"/>
      <c r="L1" s="5"/>
      <c r="M1" s="5"/>
      <c r="N1" s="5"/>
      <c r="O1" s="5"/>
      <c r="P1" s="5"/>
      <c r="Q1" s="5"/>
      <c r="R1" s="5"/>
      <c r="S1" s="5"/>
      <c r="T1" s="5"/>
      <c r="U1" s="5"/>
      <c r="V1" s="6"/>
      <c r="W1" s="6"/>
      <c r="X1" s="6"/>
    </row>
    <row r="2" spans="1:27">
      <c r="A2" s="238" t="s">
        <v>128</v>
      </c>
      <c r="B2" s="5"/>
      <c r="C2" s="5"/>
      <c r="D2" s="5"/>
      <c r="E2" s="5"/>
      <c r="F2" s="5"/>
      <c r="G2" s="5"/>
      <c r="H2" s="5"/>
      <c r="I2" s="5"/>
      <c r="J2" s="5"/>
      <c r="K2" s="5"/>
      <c r="L2" s="5"/>
      <c r="M2" s="5"/>
      <c r="N2" s="5"/>
      <c r="O2" s="5"/>
      <c r="P2" s="5"/>
      <c r="Q2" s="5"/>
      <c r="R2" s="5"/>
      <c r="S2" s="5"/>
      <c r="T2" s="5"/>
      <c r="U2" s="5"/>
      <c r="V2" s="6"/>
      <c r="W2" s="6"/>
      <c r="X2" s="6"/>
    </row>
    <row r="3" spans="1:27">
      <c r="A3" s="239" t="s">
        <v>114</v>
      </c>
      <c r="B3" s="239"/>
      <c r="C3" s="239"/>
      <c r="D3" s="239"/>
      <c r="E3" s="239"/>
      <c r="F3" s="239"/>
      <c r="G3" s="239"/>
      <c r="H3" s="239"/>
      <c r="I3" s="239"/>
      <c r="J3" s="239"/>
      <c r="K3" s="239"/>
      <c r="L3" s="239"/>
      <c r="M3" s="239"/>
      <c r="N3" s="239"/>
      <c r="O3" s="5"/>
      <c r="P3" s="5"/>
      <c r="Q3" s="5"/>
      <c r="R3" s="5"/>
      <c r="S3" s="5"/>
      <c r="T3" s="5"/>
      <c r="U3" s="5"/>
      <c r="V3" s="6"/>
      <c r="W3" s="6"/>
      <c r="X3" s="6"/>
    </row>
    <row r="4" spans="1:27">
      <c r="A4" s="118"/>
      <c r="B4" s="504">
        <v>2021</v>
      </c>
      <c r="C4" s="505"/>
      <c r="D4" s="506"/>
      <c r="E4" s="504">
        <v>2020</v>
      </c>
      <c r="F4" s="505"/>
      <c r="G4" s="505"/>
      <c r="H4" s="505"/>
      <c r="I4" s="506"/>
      <c r="J4" s="502">
        <v>2019</v>
      </c>
      <c r="K4" s="502"/>
      <c r="L4" s="502"/>
      <c r="M4" s="502"/>
      <c r="N4" s="503"/>
      <c r="O4" s="501">
        <v>2018</v>
      </c>
      <c r="P4" s="502"/>
      <c r="Q4" s="502"/>
      <c r="R4" s="502"/>
      <c r="S4" s="503"/>
      <c r="T4" s="501" t="s">
        <v>118</v>
      </c>
      <c r="U4" s="502"/>
      <c r="V4" s="502"/>
      <c r="W4" s="502"/>
      <c r="X4" s="503"/>
      <c r="Y4" s="15" t="s">
        <v>119</v>
      </c>
    </row>
    <row r="5" spans="1:27" ht="30.5">
      <c r="A5" s="118"/>
      <c r="B5" s="240" t="s">
        <v>24</v>
      </c>
      <c r="C5" s="240" t="s">
        <v>25</v>
      </c>
      <c r="D5" s="240" t="s">
        <v>26</v>
      </c>
      <c r="E5" s="21" t="s">
        <v>24</v>
      </c>
      <c r="F5" s="240" t="s">
        <v>25</v>
      </c>
      <c r="G5" s="240" t="s">
        <v>26</v>
      </c>
      <c r="H5" s="240" t="s">
        <v>144</v>
      </c>
      <c r="I5" s="20" t="s">
        <v>117</v>
      </c>
      <c r="J5" s="240" t="s">
        <v>24</v>
      </c>
      <c r="K5" s="240" t="s">
        <v>25</v>
      </c>
      <c r="L5" s="240" t="s">
        <v>137</v>
      </c>
      <c r="M5" s="240" t="s">
        <v>144</v>
      </c>
      <c r="N5" s="20" t="s">
        <v>117</v>
      </c>
      <c r="O5" s="21" t="s">
        <v>24</v>
      </c>
      <c r="P5" s="240" t="s">
        <v>25</v>
      </c>
      <c r="Q5" s="240" t="s">
        <v>26</v>
      </c>
      <c r="R5" s="240" t="s">
        <v>27</v>
      </c>
      <c r="S5" s="20" t="s">
        <v>117</v>
      </c>
      <c r="T5" s="21" t="s">
        <v>24</v>
      </c>
      <c r="U5" s="18" t="s">
        <v>25</v>
      </c>
      <c r="V5" s="18" t="s">
        <v>99</v>
      </c>
      <c r="W5" s="19" t="s">
        <v>27</v>
      </c>
      <c r="X5" s="20" t="s">
        <v>117</v>
      </c>
      <c r="Y5" s="20" t="s">
        <v>117</v>
      </c>
    </row>
    <row r="6" spans="1:27">
      <c r="A6" s="93" t="s">
        <v>13</v>
      </c>
      <c r="B6" s="151"/>
      <c r="C6" s="151"/>
      <c r="D6" s="151"/>
      <c r="E6" s="125"/>
      <c r="F6" s="151"/>
      <c r="G6" s="151"/>
      <c r="H6" s="151"/>
      <c r="I6" s="241"/>
      <c r="J6" s="151"/>
      <c r="K6" s="151"/>
      <c r="L6" s="151"/>
      <c r="M6" s="151"/>
      <c r="N6" s="125"/>
      <c r="O6" s="125"/>
      <c r="P6" s="151"/>
      <c r="Q6" s="151"/>
      <c r="R6" s="151"/>
      <c r="S6" s="241"/>
      <c r="T6" s="125"/>
      <c r="U6" s="151"/>
      <c r="V6" s="129"/>
      <c r="W6" s="144"/>
      <c r="X6" s="135"/>
      <c r="Y6" s="135"/>
    </row>
    <row r="7" spans="1:27">
      <c r="A7" s="118" t="s">
        <v>0</v>
      </c>
      <c r="B7" s="243">
        <v>2331</v>
      </c>
      <c r="C7" s="243">
        <v>2233</v>
      </c>
      <c r="D7" s="243">
        <v>2310</v>
      </c>
      <c r="E7" s="242">
        <v>1548</v>
      </c>
      <c r="F7" s="243">
        <v>1692</v>
      </c>
      <c r="G7" s="243">
        <v>2118</v>
      </c>
      <c r="H7" s="243">
        <v>2038</v>
      </c>
      <c r="I7" s="244">
        <v>7396</v>
      </c>
      <c r="J7" s="243">
        <v>2089</v>
      </c>
      <c r="K7" s="243">
        <v>1926</v>
      </c>
      <c r="L7" s="243">
        <v>2097</v>
      </c>
      <c r="M7" s="243">
        <v>1813</v>
      </c>
      <c r="N7" s="242">
        <v>7925</v>
      </c>
      <c r="O7" s="242">
        <v>2016</v>
      </c>
      <c r="P7" s="243">
        <v>1888</v>
      </c>
      <c r="Q7" s="243">
        <v>2008</v>
      </c>
      <c r="R7" s="243">
        <v>1721</v>
      </c>
      <c r="S7" s="244">
        <v>7633</v>
      </c>
      <c r="T7" s="242">
        <v>1738</v>
      </c>
      <c r="U7" s="243">
        <v>1664</v>
      </c>
      <c r="V7" s="245">
        <v>1924</v>
      </c>
      <c r="W7" s="246">
        <v>1667</v>
      </c>
      <c r="X7" s="247">
        <v>6993</v>
      </c>
      <c r="Y7" s="244">
        <v>6622</v>
      </c>
      <c r="Z7" s="31"/>
      <c r="AA7" s="31"/>
    </row>
    <row r="8" spans="1:27">
      <c r="A8" s="138" t="s">
        <v>39</v>
      </c>
      <c r="B8" s="249">
        <v>42</v>
      </c>
      <c r="C8" s="249">
        <v>38</v>
      </c>
      <c r="D8" s="249">
        <v>40</v>
      </c>
      <c r="E8" s="248">
        <v>35</v>
      </c>
      <c r="F8" s="249">
        <v>37</v>
      </c>
      <c r="G8" s="249">
        <v>40</v>
      </c>
      <c r="H8" s="249">
        <v>36</v>
      </c>
      <c r="I8" s="250">
        <v>148</v>
      </c>
      <c r="J8" s="249">
        <v>39</v>
      </c>
      <c r="K8" s="249">
        <v>36</v>
      </c>
      <c r="L8" s="249">
        <v>38</v>
      </c>
      <c r="M8" s="249">
        <v>35</v>
      </c>
      <c r="N8" s="248">
        <v>148</v>
      </c>
      <c r="O8" s="248">
        <v>40</v>
      </c>
      <c r="P8" s="249">
        <v>34</v>
      </c>
      <c r="Q8" s="249">
        <v>36</v>
      </c>
      <c r="R8" s="249">
        <v>31</v>
      </c>
      <c r="S8" s="250">
        <v>141</v>
      </c>
      <c r="T8" s="248">
        <v>36</v>
      </c>
      <c r="U8" s="249">
        <v>33</v>
      </c>
      <c r="V8" s="251">
        <v>38</v>
      </c>
      <c r="W8" s="252">
        <v>34</v>
      </c>
      <c r="X8" s="253">
        <v>141</v>
      </c>
      <c r="Y8" s="250">
        <v>129</v>
      </c>
      <c r="Z8" s="31"/>
      <c r="AA8" s="31"/>
    </row>
    <row r="9" spans="1:27" ht="31">
      <c r="A9" s="36" t="s">
        <v>148</v>
      </c>
      <c r="B9" s="249">
        <v>171</v>
      </c>
      <c r="C9" s="249">
        <v>164</v>
      </c>
      <c r="D9" s="249">
        <v>184</v>
      </c>
      <c r="E9" s="248">
        <v>161</v>
      </c>
      <c r="F9" s="249">
        <v>157</v>
      </c>
      <c r="G9" s="249">
        <v>170</v>
      </c>
      <c r="H9" s="249">
        <v>159</v>
      </c>
      <c r="I9" s="250">
        <v>647</v>
      </c>
      <c r="J9" s="249">
        <v>170</v>
      </c>
      <c r="K9" s="249">
        <v>154</v>
      </c>
      <c r="L9" s="249">
        <v>172</v>
      </c>
      <c r="M9" s="249">
        <v>158</v>
      </c>
      <c r="N9" s="248">
        <v>654</v>
      </c>
      <c r="O9" s="248">
        <v>161</v>
      </c>
      <c r="P9" s="249">
        <v>141</v>
      </c>
      <c r="Q9" s="249">
        <v>159</v>
      </c>
      <c r="R9" s="249">
        <v>142</v>
      </c>
      <c r="S9" s="250">
        <v>603</v>
      </c>
      <c r="T9" s="248">
        <v>147</v>
      </c>
      <c r="U9" s="249">
        <v>141</v>
      </c>
      <c r="V9" s="251">
        <v>160</v>
      </c>
      <c r="W9" s="252">
        <v>151</v>
      </c>
      <c r="X9" s="253">
        <v>599</v>
      </c>
      <c r="Y9" s="253">
        <v>299</v>
      </c>
      <c r="Z9" s="31"/>
      <c r="AA9" s="31"/>
    </row>
    <row r="10" spans="1:27">
      <c r="A10" s="118" t="s">
        <v>89</v>
      </c>
      <c r="B10" s="256">
        <v>13</v>
      </c>
      <c r="C10" s="256">
        <v>16</v>
      </c>
      <c r="D10" s="256">
        <v>20</v>
      </c>
      <c r="E10" s="255">
        <v>10</v>
      </c>
      <c r="F10" s="256">
        <v>16</v>
      </c>
      <c r="G10" s="256">
        <v>20</v>
      </c>
      <c r="H10" s="256">
        <v>26</v>
      </c>
      <c r="I10" s="257">
        <v>72</v>
      </c>
      <c r="J10" s="256">
        <v>6</v>
      </c>
      <c r="K10" s="256">
        <v>8</v>
      </c>
      <c r="L10" s="256">
        <v>12</v>
      </c>
      <c r="M10" s="256">
        <v>23</v>
      </c>
      <c r="N10" s="255">
        <v>49</v>
      </c>
      <c r="O10" s="255">
        <v>4</v>
      </c>
      <c r="P10" s="256">
        <v>5</v>
      </c>
      <c r="Q10" s="256">
        <v>9</v>
      </c>
      <c r="R10" s="256">
        <v>20</v>
      </c>
      <c r="S10" s="257">
        <v>38</v>
      </c>
      <c r="T10" s="255">
        <v>5</v>
      </c>
      <c r="U10" s="256">
        <v>3</v>
      </c>
      <c r="V10" s="258">
        <v>8</v>
      </c>
      <c r="W10" s="259">
        <v>20</v>
      </c>
      <c r="X10" s="260">
        <v>36</v>
      </c>
      <c r="Y10" s="260">
        <v>25</v>
      </c>
      <c r="Z10" s="31"/>
      <c r="AA10" s="31"/>
    </row>
    <row r="11" spans="1:27">
      <c r="A11" s="118" t="s">
        <v>14</v>
      </c>
      <c r="B11" s="262">
        <v>2557</v>
      </c>
      <c r="C11" s="262">
        <v>2451</v>
      </c>
      <c r="D11" s="262">
        <v>2554</v>
      </c>
      <c r="E11" s="261">
        <v>1754</v>
      </c>
      <c r="F11" s="262">
        <v>1902</v>
      </c>
      <c r="G11" s="262">
        <v>2348</v>
      </c>
      <c r="H11" s="262">
        <v>2259</v>
      </c>
      <c r="I11" s="263">
        <v>8263</v>
      </c>
      <c r="J11" s="262">
        <v>2304</v>
      </c>
      <c r="K11" s="262">
        <v>2124</v>
      </c>
      <c r="L11" s="262">
        <v>2319</v>
      </c>
      <c r="M11" s="262">
        <v>2029</v>
      </c>
      <c r="N11" s="261">
        <v>8776</v>
      </c>
      <c r="O11" s="261">
        <v>2221</v>
      </c>
      <c r="P11" s="262">
        <v>2068</v>
      </c>
      <c r="Q11" s="262">
        <v>2212</v>
      </c>
      <c r="R11" s="262">
        <v>1914</v>
      </c>
      <c r="S11" s="263">
        <v>8415</v>
      </c>
      <c r="T11" s="261">
        <v>1926</v>
      </c>
      <c r="U11" s="262">
        <v>1841</v>
      </c>
      <c r="V11" s="264">
        <v>2130</v>
      </c>
      <c r="W11" s="259">
        <v>1872</v>
      </c>
      <c r="X11" s="260">
        <v>7769</v>
      </c>
      <c r="Y11" s="257">
        <v>7075</v>
      </c>
      <c r="Z11" s="31"/>
      <c r="AA11" s="31"/>
    </row>
    <row r="12" spans="1:27">
      <c r="A12" s="265" t="s">
        <v>59</v>
      </c>
      <c r="B12" s="267"/>
      <c r="C12" s="267"/>
      <c r="D12" s="267"/>
      <c r="E12" s="266"/>
      <c r="F12" s="267"/>
      <c r="G12" s="267"/>
      <c r="H12" s="267"/>
      <c r="I12" s="268"/>
      <c r="J12" s="267"/>
      <c r="K12" s="267"/>
      <c r="L12" s="267"/>
      <c r="M12" s="267"/>
      <c r="N12" s="266"/>
      <c r="O12" s="266"/>
      <c r="P12" s="267"/>
      <c r="Q12" s="267"/>
      <c r="R12" s="267"/>
      <c r="S12" s="268"/>
      <c r="T12" s="266"/>
      <c r="U12" s="267"/>
      <c r="V12" s="267"/>
      <c r="W12" s="267"/>
      <c r="X12" s="269"/>
      <c r="Y12" s="270"/>
    </row>
    <row r="13" spans="1:27">
      <c r="A13" s="93" t="s">
        <v>15</v>
      </c>
      <c r="B13" s="129"/>
      <c r="C13" s="129"/>
      <c r="D13" s="129"/>
      <c r="E13" s="134"/>
      <c r="F13" s="129"/>
      <c r="G13" s="129"/>
      <c r="H13" s="129"/>
      <c r="I13" s="271"/>
      <c r="J13" s="129"/>
      <c r="K13" s="129"/>
      <c r="L13" s="129"/>
      <c r="M13" s="129"/>
      <c r="N13" s="134"/>
      <c r="O13" s="134"/>
      <c r="P13" s="129"/>
      <c r="Q13" s="129"/>
      <c r="R13" s="129"/>
      <c r="S13" s="271"/>
      <c r="T13" s="134"/>
      <c r="U13" s="129"/>
      <c r="V13" s="251"/>
      <c r="W13" s="144"/>
      <c r="X13" s="135"/>
      <c r="Y13" s="137"/>
    </row>
    <row r="14" spans="1:27">
      <c r="A14" s="118" t="s">
        <v>16</v>
      </c>
      <c r="B14" s="129"/>
      <c r="C14" s="129"/>
      <c r="D14" s="129"/>
      <c r="E14" s="134"/>
      <c r="F14" s="129"/>
      <c r="G14" s="129"/>
      <c r="H14" s="129"/>
      <c r="I14" s="271"/>
      <c r="J14" s="129"/>
      <c r="K14" s="129"/>
      <c r="L14" s="129"/>
      <c r="M14" s="129"/>
      <c r="N14" s="134"/>
      <c r="O14" s="134"/>
      <c r="P14" s="129"/>
      <c r="Q14" s="129"/>
      <c r="R14" s="129"/>
      <c r="S14" s="271"/>
      <c r="T14" s="134"/>
      <c r="U14" s="129"/>
      <c r="V14" s="251"/>
      <c r="W14" s="144"/>
      <c r="X14" s="135"/>
      <c r="Y14" s="137"/>
    </row>
    <row r="15" spans="1:27">
      <c r="A15" s="118" t="s">
        <v>17</v>
      </c>
      <c r="B15" s="249">
        <v>704</v>
      </c>
      <c r="C15" s="249">
        <v>686</v>
      </c>
      <c r="D15" s="249">
        <v>743</v>
      </c>
      <c r="E15" s="248">
        <v>495</v>
      </c>
      <c r="F15" s="249">
        <v>556</v>
      </c>
      <c r="G15" s="249">
        <v>660</v>
      </c>
      <c r="H15" s="249">
        <v>631</v>
      </c>
      <c r="I15" s="250">
        <v>2342</v>
      </c>
      <c r="J15" s="249">
        <v>638</v>
      </c>
      <c r="K15" s="249">
        <v>607</v>
      </c>
      <c r="L15" s="249">
        <v>651</v>
      </c>
      <c r="M15" s="249">
        <v>583</v>
      </c>
      <c r="N15" s="248">
        <v>2479</v>
      </c>
      <c r="O15" s="248">
        <v>594</v>
      </c>
      <c r="P15" s="249">
        <v>571</v>
      </c>
      <c r="Q15" s="249">
        <v>610</v>
      </c>
      <c r="R15" s="249">
        <v>551</v>
      </c>
      <c r="S15" s="250">
        <v>2326</v>
      </c>
      <c r="T15" s="248">
        <v>486</v>
      </c>
      <c r="U15" s="249">
        <v>483</v>
      </c>
      <c r="V15" s="251">
        <v>560</v>
      </c>
      <c r="W15" s="252">
        <v>505</v>
      </c>
      <c r="X15" s="253">
        <v>2034</v>
      </c>
      <c r="Y15" s="250">
        <v>1921</v>
      </c>
      <c r="Z15" s="31"/>
      <c r="AA15" s="31"/>
    </row>
    <row r="16" spans="1:27">
      <c r="A16" s="118" t="s">
        <v>18</v>
      </c>
      <c r="B16" s="249">
        <v>544</v>
      </c>
      <c r="C16" s="249">
        <v>540</v>
      </c>
      <c r="D16" s="249">
        <v>591</v>
      </c>
      <c r="E16" s="248">
        <v>394</v>
      </c>
      <c r="F16" s="249">
        <v>384</v>
      </c>
      <c r="G16" s="249">
        <v>458</v>
      </c>
      <c r="H16" s="249">
        <v>494</v>
      </c>
      <c r="I16" s="250">
        <v>1730</v>
      </c>
      <c r="J16" s="249">
        <v>466</v>
      </c>
      <c r="K16" s="249">
        <v>450</v>
      </c>
      <c r="L16" s="249">
        <v>455</v>
      </c>
      <c r="M16" s="249">
        <v>436</v>
      </c>
      <c r="N16" s="248">
        <v>1807</v>
      </c>
      <c r="O16" s="248">
        <v>442</v>
      </c>
      <c r="P16" s="249">
        <v>424</v>
      </c>
      <c r="Q16" s="249">
        <v>430</v>
      </c>
      <c r="R16" s="249">
        <v>418</v>
      </c>
      <c r="S16" s="250">
        <v>1714</v>
      </c>
      <c r="T16" s="248">
        <v>368</v>
      </c>
      <c r="U16" s="249">
        <v>366</v>
      </c>
      <c r="V16" s="251">
        <v>403</v>
      </c>
      <c r="W16" s="252">
        <v>406</v>
      </c>
      <c r="X16" s="253">
        <v>1543</v>
      </c>
      <c r="Y16" s="250">
        <v>1432</v>
      </c>
      <c r="Z16" s="31"/>
      <c r="AA16" s="31"/>
    </row>
    <row r="17" spans="1:27">
      <c r="A17" s="118" t="s">
        <v>19</v>
      </c>
      <c r="B17" s="256">
        <v>648</v>
      </c>
      <c r="C17" s="256">
        <v>653</v>
      </c>
      <c r="D17" s="256">
        <v>694</v>
      </c>
      <c r="E17" s="255">
        <v>494</v>
      </c>
      <c r="F17" s="256">
        <v>521</v>
      </c>
      <c r="G17" s="256">
        <v>606</v>
      </c>
      <c r="H17" s="256">
        <v>605</v>
      </c>
      <c r="I17" s="257">
        <v>2226</v>
      </c>
      <c r="J17" s="256">
        <v>599</v>
      </c>
      <c r="K17" s="256">
        <v>586</v>
      </c>
      <c r="L17" s="256">
        <v>619</v>
      </c>
      <c r="M17" s="256">
        <v>569</v>
      </c>
      <c r="N17" s="255">
        <v>2373</v>
      </c>
      <c r="O17" s="255">
        <v>619</v>
      </c>
      <c r="P17" s="256">
        <v>607</v>
      </c>
      <c r="Q17" s="256">
        <v>615</v>
      </c>
      <c r="R17" s="256">
        <v>553</v>
      </c>
      <c r="S17" s="257">
        <v>2394</v>
      </c>
      <c r="T17" s="255">
        <v>530</v>
      </c>
      <c r="U17" s="249">
        <v>539</v>
      </c>
      <c r="V17" s="251">
        <v>614</v>
      </c>
      <c r="W17" s="259">
        <v>562</v>
      </c>
      <c r="X17" s="260">
        <v>2245</v>
      </c>
      <c r="Y17" s="257">
        <v>2259</v>
      </c>
      <c r="Z17" s="31"/>
      <c r="AA17" s="31"/>
    </row>
    <row r="18" spans="1:27">
      <c r="A18" s="118" t="s">
        <v>134</v>
      </c>
      <c r="B18" s="273">
        <v>1896</v>
      </c>
      <c r="C18" s="273">
        <v>1879</v>
      </c>
      <c r="D18" s="273">
        <v>2028</v>
      </c>
      <c r="E18" s="272">
        <v>1383</v>
      </c>
      <c r="F18" s="273">
        <v>1461</v>
      </c>
      <c r="G18" s="273">
        <v>1724</v>
      </c>
      <c r="H18" s="273">
        <v>1730</v>
      </c>
      <c r="I18" s="274">
        <v>6298</v>
      </c>
      <c r="J18" s="273">
        <v>1703</v>
      </c>
      <c r="K18" s="273">
        <v>1643</v>
      </c>
      <c r="L18" s="273">
        <v>1725</v>
      </c>
      <c r="M18" s="273">
        <v>1588</v>
      </c>
      <c r="N18" s="272">
        <v>6659</v>
      </c>
      <c r="O18" s="272">
        <v>1655</v>
      </c>
      <c r="P18" s="273">
        <v>1602</v>
      </c>
      <c r="Q18" s="273">
        <v>1655</v>
      </c>
      <c r="R18" s="273">
        <v>1522</v>
      </c>
      <c r="S18" s="274">
        <v>6434</v>
      </c>
      <c r="T18" s="272">
        <v>1384</v>
      </c>
      <c r="U18" s="273">
        <v>1388</v>
      </c>
      <c r="V18" s="275">
        <v>1577</v>
      </c>
      <c r="W18" s="276">
        <v>1473</v>
      </c>
      <c r="X18" s="277">
        <v>5822</v>
      </c>
      <c r="Y18" s="274">
        <v>5612</v>
      </c>
      <c r="Z18" s="31"/>
      <c r="AA18" s="31"/>
    </row>
    <row r="19" spans="1:27">
      <c r="A19" s="265" t="s">
        <v>59</v>
      </c>
      <c r="B19" s="267"/>
      <c r="C19" s="267"/>
      <c r="D19" s="267"/>
      <c r="E19" s="266"/>
      <c r="F19" s="267"/>
      <c r="G19" s="267"/>
      <c r="H19" s="267"/>
      <c r="I19" s="268"/>
      <c r="J19" s="267"/>
      <c r="K19" s="267"/>
      <c r="L19" s="267"/>
      <c r="M19" s="267"/>
      <c r="N19" s="266"/>
      <c r="O19" s="266">
        <f t="shared" ref="O19" si="0">SUM(O15:O17)-O18</f>
        <v>0</v>
      </c>
      <c r="P19" s="267"/>
      <c r="Q19" s="267"/>
      <c r="R19" s="267"/>
      <c r="S19" s="268"/>
      <c r="T19" s="266">
        <f t="shared" ref="T19:Y19" si="1">SUM(T15:T17)-T18</f>
        <v>0</v>
      </c>
      <c r="U19" s="267">
        <f t="shared" si="1"/>
        <v>0</v>
      </c>
      <c r="V19" s="251"/>
      <c r="W19" s="267"/>
      <c r="X19" s="278"/>
      <c r="Y19" s="279">
        <f t="shared" si="1"/>
        <v>0</v>
      </c>
    </row>
    <row r="20" spans="1:27">
      <c r="A20" s="118" t="s">
        <v>4</v>
      </c>
      <c r="B20" s="249">
        <v>130</v>
      </c>
      <c r="C20" s="249">
        <v>136</v>
      </c>
      <c r="D20" s="249">
        <v>142</v>
      </c>
      <c r="E20" s="248">
        <v>99</v>
      </c>
      <c r="F20" s="249">
        <v>113</v>
      </c>
      <c r="G20" s="249">
        <v>127</v>
      </c>
      <c r="H20" s="249">
        <v>140</v>
      </c>
      <c r="I20" s="250">
        <v>479</v>
      </c>
      <c r="J20" s="249">
        <v>114</v>
      </c>
      <c r="K20" s="249">
        <v>109</v>
      </c>
      <c r="L20" s="249">
        <v>117</v>
      </c>
      <c r="M20" s="249">
        <v>147</v>
      </c>
      <c r="N20" s="248">
        <v>487</v>
      </c>
      <c r="O20" s="248">
        <v>114</v>
      </c>
      <c r="P20" s="249">
        <v>101</v>
      </c>
      <c r="Q20" s="249">
        <v>119</v>
      </c>
      <c r="R20" s="249">
        <v>122</v>
      </c>
      <c r="S20" s="250">
        <v>456</v>
      </c>
      <c r="T20" s="248">
        <v>98</v>
      </c>
      <c r="U20" s="249">
        <v>118</v>
      </c>
      <c r="V20" s="251">
        <v>123</v>
      </c>
      <c r="W20" s="252">
        <v>156</v>
      </c>
      <c r="X20" s="253">
        <v>495</v>
      </c>
      <c r="Y20" s="250">
        <v>429</v>
      </c>
      <c r="Z20" s="31"/>
      <c r="AA20" s="31"/>
    </row>
    <row r="21" spans="1:27">
      <c r="A21" s="118" t="s">
        <v>41</v>
      </c>
      <c r="B21" s="249">
        <v>17</v>
      </c>
      <c r="C21" s="249">
        <v>16</v>
      </c>
      <c r="D21" s="249">
        <v>17</v>
      </c>
      <c r="E21" s="248">
        <v>17</v>
      </c>
      <c r="F21" s="249">
        <v>16</v>
      </c>
      <c r="G21" s="249">
        <v>17</v>
      </c>
      <c r="H21" s="249">
        <v>15</v>
      </c>
      <c r="I21" s="250">
        <v>65</v>
      </c>
      <c r="J21" s="249">
        <v>20</v>
      </c>
      <c r="K21" s="249">
        <v>16</v>
      </c>
      <c r="L21" s="249">
        <v>19</v>
      </c>
      <c r="M21" s="249">
        <v>16</v>
      </c>
      <c r="N21" s="248">
        <v>71</v>
      </c>
      <c r="O21" s="248">
        <v>20</v>
      </c>
      <c r="P21" s="249">
        <v>17</v>
      </c>
      <c r="Q21" s="249">
        <v>18</v>
      </c>
      <c r="R21" s="249">
        <v>16</v>
      </c>
      <c r="S21" s="250">
        <v>71</v>
      </c>
      <c r="T21" s="248">
        <v>18</v>
      </c>
      <c r="U21" s="249">
        <v>17</v>
      </c>
      <c r="V21" s="280">
        <v>19</v>
      </c>
      <c r="W21" s="252">
        <v>17</v>
      </c>
      <c r="X21" s="253">
        <v>71</v>
      </c>
      <c r="Y21" s="250">
        <v>72</v>
      </c>
      <c r="Z21" s="31"/>
      <c r="AA21" s="31"/>
    </row>
    <row r="22" spans="1:27" ht="31">
      <c r="A22" s="254" t="s">
        <v>95</v>
      </c>
      <c r="B22" s="249">
        <v>169</v>
      </c>
      <c r="C22" s="249">
        <v>160</v>
      </c>
      <c r="D22" s="249">
        <v>180</v>
      </c>
      <c r="E22" s="248">
        <v>156</v>
      </c>
      <c r="F22" s="249">
        <v>160</v>
      </c>
      <c r="G22" s="249">
        <v>164</v>
      </c>
      <c r="H22" s="249">
        <v>153</v>
      </c>
      <c r="I22" s="250">
        <v>633</v>
      </c>
      <c r="J22" s="249">
        <v>167</v>
      </c>
      <c r="K22" s="249">
        <v>154</v>
      </c>
      <c r="L22" s="249">
        <v>167</v>
      </c>
      <c r="M22" s="249">
        <v>157</v>
      </c>
      <c r="N22" s="248">
        <v>645</v>
      </c>
      <c r="O22" s="248">
        <v>160</v>
      </c>
      <c r="P22" s="249">
        <v>138</v>
      </c>
      <c r="Q22" s="249">
        <v>156</v>
      </c>
      <c r="R22" s="249">
        <v>141</v>
      </c>
      <c r="S22" s="250">
        <v>595</v>
      </c>
      <c r="T22" s="248">
        <v>147</v>
      </c>
      <c r="U22" s="249">
        <v>137</v>
      </c>
      <c r="V22" s="280">
        <v>159</v>
      </c>
      <c r="W22" s="252">
        <v>149</v>
      </c>
      <c r="X22" s="253">
        <v>592</v>
      </c>
      <c r="Y22" s="253">
        <v>295</v>
      </c>
      <c r="Z22" s="31"/>
      <c r="AA22" s="31"/>
    </row>
    <row r="23" spans="1:27" s="288" customFormat="1">
      <c r="A23" s="281" t="s">
        <v>106</v>
      </c>
      <c r="B23" s="283">
        <v>11</v>
      </c>
      <c r="C23" s="283">
        <v>13</v>
      </c>
      <c r="D23" s="283">
        <v>17</v>
      </c>
      <c r="E23" s="282">
        <v>10</v>
      </c>
      <c r="F23" s="283">
        <v>13</v>
      </c>
      <c r="G23" s="283">
        <v>15</v>
      </c>
      <c r="H23" s="283">
        <v>19</v>
      </c>
      <c r="I23" s="284">
        <v>57</v>
      </c>
      <c r="J23" s="283">
        <v>5</v>
      </c>
      <c r="K23" s="283">
        <v>6</v>
      </c>
      <c r="L23" s="283">
        <v>9</v>
      </c>
      <c r="M23" s="283">
        <v>17</v>
      </c>
      <c r="N23" s="282">
        <v>37</v>
      </c>
      <c r="O23" s="282">
        <v>4</v>
      </c>
      <c r="P23" s="283">
        <v>7</v>
      </c>
      <c r="Q23" s="283">
        <v>6</v>
      </c>
      <c r="R23" s="283">
        <v>12</v>
      </c>
      <c r="S23" s="284">
        <v>29</v>
      </c>
      <c r="T23" s="282">
        <v>3</v>
      </c>
      <c r="U23" s="283">
        <v>3</v>
      </c>
      <c r="V23" s="280">
        <v>8</v>
      </c>
      <c r="W23" s="285">
        <v>14</v>
      </c>
      <c r="X23" s="286">
        <v>28</v>
      </c>
      <c r="Y23" s="286">
        <v>15</v>
      </c>
      <c r="Z23" s="287"/>
      <c r="AA23" s="287"/>
    </row>
    <row r="24" spans="1:27">
      <c r="A24" s="107" t="s">
        <v>167</v>
      </c>
      <c r="B24" s="249">
        <v>-2</v>
      </c>
      <c r="C24" s="249">
        <v>13</v>
      </c>
      <c r="D24" s="249">
        <v>2</v>
      </c>
      <c r="E24" s="248">
        <v>8</v>
      </c>
      <c r="F24" s="249">
        <v>21</v>
      </c>
      <c r="G24" s="249">
        <v>1</v>
      </c>
      <c r="H24" s="249">
        <v>25</v>
      </c>
      <c r="I24" s="250">
        <v>55</v>
      </c>
      <c r="J24" s="249">
        <v>11</v>
      </c>
      <c r="K24" s="249">
        <v>4</v>
      </c>
      <c r="L24" s="249">
        <v>-1</v>
      </c>
      <c r="M24" s="249">
        <v>22</v>
      </c>
      <c r="N24" s="248">
        <v>36</v>
      </c>
      <c r="O24" s="248">
        <v>-1</v>
      </c>
      <c r="P24" s="249">
        <v>17</v>
      </c>
      <c r="Q24" s="249">
        <v>-1</v>
      </c>
      <c r="R24" s="249">
        <v>26</v>
      </c>
      <c r="S24" s="250">
        <v>41</v>
      </c>
      <c r="T24" s="32">
        <v>0</v>
      </c>
      <c r="U24" s="249">
        <v>18</v>
      </c>
      <c r="V24" s="289">
        <v>2</v>
      </c>
      <c r="W24" s="252">
        <v>27</v>
      </c>
      <c r="X24" s="253">
        <v>47</v>
      </c>
      <c r="Y24" s="250">
        <v>78</v>
      </c>
      <c r="Z24" s="31"/>
      <c r="AA24" s="31"/>
    </row>
    <row r="25" spans="1:27">
      <c r="A25" s="138" t="s">
        <v>173</v>
      </c>
      <c r="B25" s="249">
        <v>-6</v>
      </c>
      <c r="C25" s="249">
        <v>1</v>
      </c>
      <c r="D25" s="249">
        <v>-10</v>
      </c>
      <c r="E25" s="248">
        <v>-16</v>
      </c>
      <c r="F25" s="249">
        <v>-10</v>
      </c>
      <c r="G25" s="249">
        <v>-256</v>
      </c>
      <c r="H25" s="249">
        <v>-3</v>
      </c>
      <c r="I25" s="250">
        <v>-285</v>
      </c>
      <c r="J25" s="249">
        <v>-19</v>
      </c>
      <c r="K25" s="249">
        <v>-12</v>
      </c>
      <c r="L25" s="249">
        <v>-17</v>
      </c>
      <c r="M25" s="249">
        <v>-12</v>
      </c>
      <c r="N25" s="248">
        <v>-60</v>
      </c>
      <c r="O25" s="248">
        <v>-126</v>
      </c>
      <c r="P25" s="249">
        <v>-7</v>
      </c>
      <c r="Q25" s="249">
        <v>-10</v>
      </c>
      <c r="R25" s="290">
        <v>-9</v>
      </c>
      <c r="S25" s="286">
        <v>-152</v>
      </c>
      <c r="T25" s="248">
        <v>-20</v>
      </c>
      <c r="U25" s="249">
        <v>-11</v>
      </c>
      <c r="V25" s="258">
        <v>-22</v>
      </c>
      <c r="W25" s="252">
        <v>-11</v>
      </c>
      <c r="X25" s="253">
        <v>-64</v>
      </c>
      <c r="Y25" s="253">
        <v>-60</v>
      </c>
      <c r="Z25" s="31"/>
      <c r="AA25" s="31"/>
    </row>
    <row r="26" spans="1:27">
      <c r="A26" s="118" t="s">
        <v>5</v>
      </c>
      <c r="B26" s="262">
        <v>2215</v>
      </c>
      <c r="C26" s="262">
        <v>2218</v>
      </c>
      <c r="D26" s="262">
        <v>2376</v>
      </c>
      <c r="E26" s="261">
        <v>1657</v>
      </c>
      <c r="F26" s="262">
        <v>1774</v>
      </c>
      <c r="G26" s="262">
        <v>1792</v>
      </c>
      <c r="H26" s="262">
        <v>2079</v>
      </c>
      <c r="I26" s="263">
        <v>7302</v>
      </c>
      <c r="J26" s="262">
        <v>2001</v>
      </c>
      <c r="K26" s="262">
        <v>1920</v>
      </c>
      <c r="L26" s="262">
        <v>2019</v>
      </c>
      <c r="M26" s="262">
        <v>1935</v>
      </c>
      <c r="N26" s="261">
        <v>7875</v>
      </c>
      <c r="O26" s="261">
        <v>1826</v>
      </c>
      <c r="P26" s="262">
        <v>1875</v>
      </c>
      <c r="Q26" s="262">
        <v>1943</v>
      </c>
      <c r="R26" s="262">
        <v>1830</v>
      </c>
      <c r="S26" s="263">
        <v>7474</v>
      </c>
      <c r="T26" s="261">
        <v>1630</v>
      </c>
      <c r="U26" s="262">
        <v>1670</v>
      </c>
      <c r="V26" s="251">
        <v>1866</v>
      </c>
      <c r="W26" s="291">
        <v>1825</v>
      </c>
      <c r="X26" s="292">
        <v>6991</v>
      </c>
      <c r="Y26" s="263">
        <v>6441</v>
      </c>
      <c r="Z26" s="31"/>
      <c r="AA26" s="31"/>
    </row>
    <row r="27" spans="1:27">
      <c r="A27" s="265" t="s">
        <v>59</v>
      </c>
      <c r="B27" s="267"/>
      <c r="C27" s="267"/>
      <c r="D27" s="267"/>
      <c r="E27" s="266"/>
      <c r="F27" s="267"/>
      <c r="G27" s="267"/>
      <c r="H27" s="267"/>
      <c r="I27" s="268"/>
      <c r="J27" s="267"/>
      <c r="K27" s="267"/>
      <c r="L27" s="267"/>
      <c r="M27" s="267"/>
      <c r="N27" s="266"/>
      <c r="O27" s="266">
        <f>SUM(O18:O25)-O26</f>
        <v>0</v>
      </c>
      <c r="P27" s="267"/>
      <c r="Q27" s="267"/>
      <c r="R27" s="267"/>
      <c r="S27" s="268"/>
      <c r="T27" s="266">
        <f>SUM(T18:T25)-T26</f>
        <v>0</v>
      </c>
      <c r="U27" s="267">
        <f>SUM(U18:U25)-U26</f>
        <v>0</v>
      </c>
      <c r="V27" s="275"/>
      <c r="W27" s="267"/>
      <c r="X27" s="278"/>
      <c r="Y27" s="279">
        <f>SUM(Y18:Y25)-Y26</f>
        <v>0</v>
      </c>
    </row>
    <row r="28" spans="1:27" s="5" customFormat="1">
      <c r="A28" s="93" t="s">
        <v>23</v>
      </c>
      <c r="B28" s="249">
        <v>342</v>
      </c>
      <c r="C28" s="249">
        <v>233</v>
      </c>
      <c r="D28" s="249">
        <v>178</v>
      </c>
      <c r="E28" s="248">
        <v>97</v>
      </c>
      <c r="F28" s="249">
        <v>128</v>
      </c>
      <c r="G28" s="249">
        <v>556</v>
      </c>
      <c r="H28" s="249">
        <v>180</v>
      </c>
      <c r="I28" s="250">
        <v>961</v>
      </c>
      <c r="J28" s="249">
        <v>303</v>
      </c>
      <c r="K28" s="249">
        <v>204</v>
      </c>
      <c r="L28" s="249">
        <v>300</v>
      </c>
      <c r="M28" s="249">
        <v>94</v>
      </c>
      <c r="N28" s="248">
        <v>901</v>
      </c>
      <c r="O28" s="248">
        <v>395</v>
      </c>
      <c r="P28" s="249">
        <v>193</v>
      </c>
      <c r="Q28" s="249">
        <v>269</v>
      </c>
      <c r="R28" s="249">
        <v>84</v>
      </c>
      <c r="S28" s="286">
        <v>941</v>
      </c>
      <c r="T28" s="248">
        <v>296</v>
      </c>
      <c r="U28" s="249">
        <v>171</v>
      </c>
      <c r="V28" s="251">
        <v>264</v>
      </c>
      <c r="W28" s="249">
        <v>47</v>
      </c>
      <c r="X28" s="253">
        <v>778</v>
      </c>
      <c r="Y28" s="250">
        <v>634</v>
      </c>
      <c r="Z28" s="31"/>
      <c r="AA28" s="31"/>
    </row>
    <row r="29" spans="1:27">
      <c r="A29" s="265" t="s">
        <v>59</v>
      </c>
      <c r="B29" s="267"/>
      <c r="C29" s="267"/>
      <c r="D29" s="267"/>
      <c r="E29" s="266"/>
      <c r="F29" s="267"/>
      <c r="G29" s="267"/>
      <c r="H29" s="267"/>
      <c r="I29" s="268"/>
      <c r="J29" s="267"/>
      <c r="K29" s="267"/>
      <c r="L29" s="267"/>
      <c r="M29" s="267"/>
      <c r="N29" s="266"/>
      <c r="O29" s="266">
        <f>(O11-O26)-O28</f>
        <v>0</v>
      </c>
      <c r="P29" s="267"/>
      <c r="Q29" s="267"/>
      <c r="R29" s="267"/>
      <c r="S29" s="268">
        <v>0</v>
      </c>
      <c r="T29" s="266">
        <f>(T11-T26)-T28</f>
        <v>0</v>
      </c>
      <c r="U29" s="267">
        <f>(U11-U26)-U28</f>
        <v>0</v>
      </c>
      <c r="V29" s="251"/>
      <c r="W29" s="267"/>
      <c r="X29" s="278"/>
      <c r="Y29" s="279">
        <f>(Y11-Y26)-Y28</f>
        <v>0</v>
      </c>
    </row>
    <row r="30" spans="1:27">
      <c r="A30" s="293" t="s">
        <v>115</v>
      </c>
      <c r="B30" s="249">
        <v>15</v>
      </c>
      <c r="C30" s="249">
        <v>16</v>
      </c>
      <c r="D30" s="249">
        <v>16</v>
      </c>
      <c r="E30" s="248">
        <v>9</v>
      </c>
      <c r="F30" s="249">
        <v>8</v>
      </c>
      <c r="G30" s="249">
        <v>11</v>
      </c>
      <c r="H30" s="249">
        <v>15</v>
      </c>
      <c r="I30" s="250">
        <v>43</v>
      </c>
      <c r="J30" s="249">
        <v>9</v>
      </c>
      <c r="K30" s="249">
        <v>10</v>
      </c>
      <c r="L30" s="249">
        <v>10</v>
      </c>
      <c r="M30" s="249">
        <v>10</v>
      </c>
      <c r="N30" s="248">
        <v>39</v>
      </c>
      <c r="O30" s="248">
        <v>8</v>
      </c>
      <c r="P30" s="249">
        <v>10</v>
      </c>
      <c r="Q30" s="249">
        <v>10</v>
      </c>
      <c r="R30" s="249">
        <v>8</v>
      </c>
      <c r="S30" s="250">
        <v>36</v>
      </c>
      <c r="T30" s="248">
        <v>4</v>
      </c>
      <c r="U30" s="249">
        <v>4</v>
      </c>
      <c r="V30" s="251">
        <v>8</v>
      </c>
      <c r="W30" s="249">
        <v>9</v>
      </c>
      <c r="X30" s="253">
        <v>25</v>
      </c>
      <c r="Y30" s="284">
        <v>11</v>
      </c>
      <c r="Z30" s="31"/>
      <c r="AA30" s="31"/>
    </row>
    <row r="31" spans="1:27">
      <c r="A31" s="441" t="s">
        <v>174</v>
      </c>
      <c r="B31" s="34">
        <v>-12</v>
      </c>
      <c r="C31" s="34">
        <v>8</v>
      </c>
      <c r="D31" s="34">
        <v>-39</v>
      </c>
      <c r="E31" s="32">
        <v>-8</v>
      </c>
      <c r="F31" s="34">
        <v>45</v>
      </c>
      <c r="G31" s="34">
        <v>38</v>
      </c>
      <c r="H31" s="34">
        <v>29</v>
      </c>
      <c r="I31" s="35">
        <v>104</v>
      </c>
      <c r="J31" s="34">
        <v>10</v>
      </c>
      <c r="K31" s="34">
        <v>17</v>
      </c>
      <c r="L31" s="34">
        <v>12</v>
      </c>
      <c r="M31" s="34">
        <v>24</v>
      </c>
      <c r="N31" s="32">
        <v>63</v>
      </c>
      <c r="O31" s="32">
        <v>0</v>
      </c>
      <c r="P31" s="34">
        <v>0</v>
      </c>
      <c r="Q31" s="34">
        <v>0</v>
      </c>
      <c r="R31" s="249">
        <v>-27</v>
      </c>
      <c r="S31" s="250">
        <v>-27</v>
      </c>
      <c r="T31" s="32">
        <v>0</v>
      </c>
      <c r="U31" s="34">
        <v>0</v>
      </c>
      <c r="V31" s="34">
        <v>0</v>
      </c>
      <c r="W31" s="49">
        <v>0</v>
      </c>
      <c r="X31" s="35">
        <v>0</v>
      </c>
      <c r="Y31" s="35">
        <v>0</v>
      </c>
      <c r="Z31" s="31"/>
      <c r="AA31" s="31"/>
    </row>
    <row r="32" spans="1:27">
      <c r="A32" s="293" t="s">
        <v>129</v>
      </c>
      <c r="B32" s="39">
        <v>0</v>
      </c>
      <c r="C32" s="39">
        <v>0</v>
      </c>
      <c r="D32" s="39"/>
      <c r="E32" s="37">
        <v>0</v>
      </c>
      <c r="F32" s="39">
        <v>0</v>
      </c>
      <c r="G32" s="39">
        <v>0</v>
      </c>
      <c r="H32" s="39">
        <v>0</v>
      </c>
      <c r="I32" s="40">
        <v>0</v>
      </c>
      <c r="J32" s="39">
        <v>0</v>
      </c>
      <c r="K32" s="39">
        <v>0</v>
      </c>
      <c r="L32" s="39">
        <v>0</v>
      </c>
      <c r="M32" s="39">
        <v>0</v>
      </c>
      <c r="N32" s="40">
        <v>0</v>
      </c>
      <c r="O32" s="39">
        <v>0</v>
      </c>
      <c r="P32" s="39">
        <v>0</v>
      </c>
      <c r="Q32" s="39">
        <v>0</v>
      </c>
      <c r="R32" s="294">
        <v>0</v>
      </c>
      <c r="S32" s="294">
        <v>0</v>
      </c>
      <c r="T32" s="39">
        <v>0</v>
      </c>
      <c r="U32" s="39">
        <v>0</v>
      </c>
      <c r="V32" s="39">
        <v>0</v>
      </c>
      <c r="W32" s="294">
        <v>0</v>
      </c>
      <c r="X32" s="294">
        <v>0</v>
      </c>
      <c r="Y32" s="294">
        <v>21</v>
      </c>
      <c r="Z32" s="31"/>
      <c r="AA32" s="31"/>
    </row>
    <row r="33" spans="1:27">
      <c r="A33" s="295" t="s">
        <v>45</v>
      </c>
      <c r="B33" s="249">
        <v>345</v>
      </c>
      <c r="C33" s="249">
        <v>257</v>
      </c>
      <c r="D33" s="249">
        <v>155</v>
      </c>
      <c r="E33" s="248">
        <v>98</v>
      </c>
      <c r="F33" s="249">
        <v>181</v>
      </c>
      <c r="G33" s="249">
        <v>605</v>
      </c>
      <c r="H33" s="249">
        <v>224</v>
      </c>
      <c r="I33" s="250">
        <v>1108</v>
      </c>
      <c r="J33" s="249">
        <v>322</v>
      </c>
      <c r="K33" s="249">
        <v>231</v>
      </c>
      <c r="L33" s="249">
        <v>322</v>
      </c>
      <c r="M33" s="249">
        <v>128</v>
      </c>
      <c r="N33" s="248">
        <v>1003</v>
      </c>
      <c r="O33" s="248">
        <v>403</v>
      </c>
      <c r="P33" s="249">
        <v>203</v>
      </c>
      <c r="Q33" s="249">
        <v>279</v>
      </c>
      <c r="R33" s="249">
        <v>65</v>
      </c>
      <c r="S33" s="250">
        <v>950</v>
      </c>
      <c r="T33" s="248">
        <v>300</v>
      </c>
      <c r="U33" s="249">
        <v>175</v>
      </c>
      <c r="V33" s="251">
        <v>272</v>
      </c>
      <c r="W33" s="252">
        <v>56</v>
      </c>
      <c r="X33" s="253">
        <v>803</v>
      </c>
      <c r="Y33" s="250">
        <v>666</v>
      </c>
      <c r="Z33" s="31"/>
      <c r="AA33" s="31"/>
    </row>
    <row r="34" spans="1:27">
      <c r="A34" s="386" t="s">
        <v>135</v>
      </c>
      <c r="B34" s="256">
        <v>-102</v>
      </c>
      <c r="C34" s="256">
        <v>-64</v>
      </c>
      <c r="D34" s="256">
        <v>-44</v>
      </c>
      <c r="E34" s="255">
        <v>-32</v>
      </c>
      <c r="F34" s="256">
        <v>-45</v>
      </c>
      <c r="G34" s="256">
        <v>-155</v>
      </c>
      <c r="H34" s="256">
        <v>-63</v>
      </c>
      <c r="I34" s="257">
        <v>-295</v>
      </c>
      <c r="J34" s="256">
        <v>-93</v>
      </c>
      <c r="K34" s="256">
        <v>-46</v>
      </c>
      <c r="L34" s="256">
        <v>-87</v>
      </c>
      <c r="M34" s="256">
        <v>-34</v>
      </c>
      <c r="N34" s="255">
        <v>-260</v>
      </c>
      <c r="O34" s="255">
        <v>-107</v>
      </c>
      <c r="P34" s="256">
        <v>-53</v>
      </c>
      <c r="Q34" s="256">
        <v>-67</v>
      </c>
      <c r="R34" s="256">
        <v>13</v>
      </c>
      <c r="S34" s="257">
        <v>-214</v>
      </c>
      <c r="T34" s="255">
        <v>-90</v>
      </c>
      <c r="U34" s="256">
        <v>-43</v>
      </c>
      <c r="V34" s="251">
        <v>-87</v>
      </c>
      <c r="W34" s="259">
        <v>-159</v>
      </c>
      <c r="X34" s="260">
        <v>-379</v>
      </c>
      <c r="Y34" s="257">
        <v>-156</v>
      </c>
      <c r="Z34" s="31"/>
      <c r="AA34" s="31"/>
    </row>
    <row r="35" spans="1:27">
      <c r="A35" s="296"/>
      <c r="B35" s="151"/>
      <c r="C35" s="151"/>
      <c r="D35" s="151"/>
      <c r="E35" s="125"/>
      <c r="F35" s="151"/>
      <c r="G35" s="151"/>
      <c r="H35" s="151"/>
      <c r="I35" s="241"/>
      <c r="J35" s="151"/>
      <c r="K35" s="151"/>
      <c r="L35" s="151"/>
      <c r="M35" s="151"/>
      <c r="N35" s="125"/>
      <c r="O35" s="125"/>
      <c r="P35" s="151"/>
      <c r="Q35" s="151"/>
      <c r="R35" s="151"/>
      <c r="S35" s="241"/>
      <c r="T35" s="125"/>
      <c r="U35" s="151"/>
      <c r="V35" s="275"/>
      <c r="W35" s="297"/>
      <c r="X35" s="128"/>
      <c r="Y35" s="132"/>
    </row>
    <row r="36" spans="1:27">
      <c r="A36" s="298" t="s">
        <v>109</v>
      </c>
      <c r="B36" s="300">
        <v>243</v>
      </c>
      <c r="C36" s="300">
        <v>193</v>
      </c>
      <c r="D36" s="300">
        <v>111</v>
      </c>
      <c r="E36" s="299">
        <v>66</v>
      </c>
      <c r="F36" s="300">
        <v>136</v>
      </c>
      <c r="G36" s="300">
        <v>450</v>
      </c>
      <c r="H36" s="300">
        <v>161</v>
      </c>
      <c r="I36" s="301">
        <v>813</v>
      </c>
      <c r="J36" s="300">
        <v>229</v>
      </c>
      <c r="K36" s="300">
        <v>185</v>
      </c>
      <c r="L36" s="300">
        <v>235</v>
      </c>
      <c r="M36" s="300">
        <v>94</v>
      </c>
      <c r="N36" s="299">
        <v>743</v>
      </c>
      <c r="O36" s="299">
        <v>296</v>
      </c>
      <c r="P36" s="300">
        <v>150</v>
      </c>
      <c r="Q36" s="300">
        <v>212</v>
      </c>
      <c r="R36" s="300">
        <v>78</v>
      </c>
      <c r="S36" s="301">
        <v>736</v>
      </c>
      <c r="T36" s="299">
        <v>210</v>
      </c>
      <c r="U36" s="300">
        <v>132</v>
      </c>
      <c r="V36" s="258">
        <v>185</v>
      </c>
      <c r="W36" s="302">
        <v>-103</v>
      </c>
      <c r="X36" s="303">
        <v>424</v>
      </c>
      <c r="Y36" s="301">
        <v>510</v>
      </c>
      <c r="Z36" s="31"/>
      <c r="AA36" s="31"/>
    </row>
    <row r="37" spans="1:27">
      <c r="A37" s="265" t="s">
        <v>59</v>
      </c>
      <c r="B37" s="267"/>
      <c r="C37" s="267"/>
      <c r="D37" s="267"/>
      <c r="E37" s="266"/>
      <c r="F37" s="267"/>
      <c r="G37" s="267"/>
      <c r="H37" s="267"/>
      <c r="I37" s="268"/>
      <c r="J37" s="267"/>
      <c r="K37" s="267"/>
      <c r="L37" s="267"/>
      <c r="M37" s="267"/>
      <c r="N37" s="266"/>
      <c r="O37" s="266">
        <f>SUM(O33,O34)-O36</f>
        <v>0</v>
      </c>
      <c r="P37" s="267"/>
      <c r="Q37" s="267"/>
      <c r="R37" s="267"/>
      <c r="S37" s="268"/>
      <c r="T37" s="266">
        <f>SUM(T33,T34)-T36</f>
        <v>0</v>
      </c>
      <c r="U37" s="267">
        <f>SUM(U33,U34)-U36</f>
        <v>0</v>
      </c>
      <c r="V37" s="251"/>
      <c r="W37" s="267"/>
      <c r="X37" s="278"/>
      <c r="Y37" s="279">
        <f>SUM(Y33,Y34)-Y36</f>
        <v>0</v>
      </c>
    </row>
    <row r="38" spans="1:27">
      <c r="A38" s="298" t="s">
        <v>110</v>
      </c>
      <c r="B38" s="249">
        <v>13</v>
      </c>
      <c r="C38" s="249">
        <v>12</v>
      </c>
      <c r="D38" s="249">
        <v>7</v>
      </c>
      <c r="E38" s="248">
        <v>4</v>
      </c>
      <c r="F38" s="249">
        <v>4</v>
      </c>
      <c r="G38" s="249">
        <v>11</v>
      </c>
      <c r="H38" s="249">
        <v>10</v>
      </c>
      <c r="I38" s="250">
        <v>29</v>
      </c>
      <c r="J38" s="249">
        <v>7</v>
      </c>
      <c r="K38" s="249">
        <v>7</v>
      </c>
      <c r="L38" s="249">
        <v>12</v>
      </c>
      <c r="M38" s="249">
        <v>4</v>
      </c>
      <c r="N38" s="248">
        <v>30</v>
      </c>
      <c r="O38" s="248">
        <v>8</v>
      </c>
      <c r="P38" s="249">
        <v>7</v>
      </c>
      <c r="Q38" s="249">
        <v>9</v>
      </c>
      <c r="R38" s="249">
        <v>4</v>
      </c>
      <c r="S38" s="250">
        <v>28</v>
      </c>
      <c r="T38" s="248">
        <v>6</v>
      </c>
      <c r="U38" s="249">
        <v>7</v>
      </c>
      <c r="V38" s="251">
        <v>9</v>
      </c>
      <c r="W38" s="249">
        <v>4</v>
      </c>
      <c r="X38" s="253">
        <v>26</v>
      </c>
      <c r="Y38" s="250">
        <v>12</v>
      </c>
      <c r="Z38" s="31"/>
      <c r="AA38" s="31"/>
    </row>
    <row r="39" spans="1:27">
      <c r="A39" s="296"/>
      <c r="B39" s="305"/>
      <c r="C39" s="305"/>
      <c r="D39" s="305"/>
      <c r="E39" s="304"/>
      <c r="F39" s="305"/>
      <c r="G39" s="305"/>
      <c r="H39" s="305"/>
      <c r="I39" s="306"/>
      <c r="J39" s="305"/>
      <c r="K39" s="305"/>
      <c r="L39" s="305"/>
      <c r="M39" s="305"/>
      <c r="N39" s="304"/>
      <c r="O39" s="304"/>
      <c r="P39" s="305"/>
      <c r="Q39" s="305"/>
      <c r="R39" s="305"/>
      <c r="S39" s="306"/>
      <c r="T39" s="304"/>
      <c r="U39" s="305"/>
      <c r="V39" s="258"/>
      <c r="W39" s="307"/>
      <c r="X39" s="308"/>
      <c r="Y39" s="309"/>
    </row>
    <row r="40" spans="1:27" s="5" customFormat="1" ht="16" thickBot="1">
      <c r="A40" s="310" t="s">
        <v>111</v>
      </c>
      <c r="B40" s="312">
        <v>230</v>
      </c>
      <c r="C40" s="312">
        <v>181</v>
      </c>
      <c r="D40" s="312">
        <v>104</v>
      </c>
      <c r="E40" s="311">
        <v>62</v>
      </c>
      <c r="F40" s="312">
        <v>132</v>
      </c>
      <c r="G40" s="312">
        <v>439</v>
      </c>
      <c r="H40" s="312">
        <v>151</v>
      </c>
      <c r="I40" s="313">
        <v>784</v>
      </c>
      <c r="J40" s="312">
        <v>222</v>
      </c>
      <c r="K40" s="312">
        <v>178</v>
      </c>
      <c r="L40" s="312">
        <v>223</v>
      </c>
      <c r="M40" s="312">
        <v>90</v>
      </c>
      <c r="N40" s="311">
        <v>713</v>
      </c>
      <c r="O40" s="311">
        <v>288</v>
      </c>
      <c r="P40" s="312">
        <v>143</v>
      </c>
      <c r="Q40" s="312">
        <v>203</v>
      </c>
      <c r="R40" s="312">
        <v>74</v>
      </c>
      <c r="S40" s="313">
        <v>708</v>
      </c>
      <c r="T40" s="311">
        <v>204</v>
      </c>
      <c r="U40" s="312">
        <v>125</v>
      </c>
      <c r="V40" s="314">
        <v>176</v>
      </c>
      <c r="W40" s="315">
        <v>-107</v>
      </c>
      <c r="X40" s="316">
        <v>398</v>
      </c>
      <c r="Y40" s="313">
        <v>498</v>
      </c>
      <c r="Z40" s="317"/>
      <c r="AA40" s="317"/>
    </row>
    <row r="41" spans="1:27" ht="16" thickTop="1">
      <c r="A41" s="265" t="s">
        <v>59</v>
      </c>
      <c r="B41" s="319"/>
      <c r="C41" s="319"/>
      <c r="D41" s="319"/>
      <c r="E41" s="318"/>
      <c r="F41" s="319"/>
      <c r="G41" s="319"/>
      <c r="H41" s="319"/>
      <c r="I41" s="320"/>
      <c r="J41" s="319"/>
      <c r="K41" s="319"/>
      <c r="L41" s="319"/>
      <c r="M41" s="319"/>
      <c r="N41" s="318"/>
      <c r="O41" s="318"/>
      <c r="P41" s="319"/>
      <c r="Q41" s="319"/>
      <c r="R41" s="319"/>
      <c r="S41" s="320"/>
      <c r="T41" s="318"/>
      <c r="U41" s="321"/>
      <c r="V41" s="322"/>
      <c r="W41" s="323"/>
      <c r="X41" s="324"/>
      <c r="Y41" s="324"/>
    </row>
    <row r="42" spans="1:27" s="237" customFormat="1">
      <c r="A42" s="325" t="s">
        <v>8</v>
      </c>
      <c r="B42" s="151"/>
      <c r="C42" s="151"/>
      <c r="D42" s="151"/>
      <c r="E42" s="125"/>
      <c r="F42" s="151"/>
      <c r="G42" s="151"/>
      <c r="H42" s="151"/>
      <c r="I42" s="241"/>
      <c r="J42" s="151"/>
      <c r="K42" s="151"/>
      <c r="L42" s="151"/>
      <c r="M42" s="151"/>
      <c r="N42" s="125"/>
      <c r="O42" s="125"/>
      <c r="P42" s="151"/>
      <c r="Q42" s="151"/>
      <c r="R42" s="151"/>
      <c r="S42" s="241"/>
      <c r="T42" s="125"/>
      <c r="U42" s="151"/>
      <c r="V42" s="326"/>
      <c r="W42" s="297"/>
      <c r="X42" s="128"/>
      <c r="Y42" s="132"/>
    </row>
    <row r="43" spans="1:27" s="237" customFormat="1">
      <c r="A43" s="354" t="s">
        <v>139</v>
      </c>
      <c r="B43" s="329">
        <v>0.55000000000000004</v>
      </c>
      <c r="C43" s="329">
        <v>0.43</v>
      </c>
      <c r="D43" s="329">
        <v>0.25</v>
      </c>
      <c r="E43" s="328">
        <v>0.16</v>
      </c>
      <c r="F43" s="329">
        <v>0.35</v>
      </c>
      <c r="G43" s="329">
        <v>1.1299999999999999</v>
      </c>
      <c r="H43" s="329">
        <v>0.36</v>
      </c>
      <c r="I43" s="424">
        <v>2.0099999999999998</v>
      </c>
      <c r="J43" s="329">
        <v>0.59</v>
      </c>
      <c r="K43" s="329">
        <v>0.47</v>
      </c>
      <c r="L43" s="329">
        <v>0.59</v>
      </c>
      <c r="M43" s="329">
        <v>0.24</v>
      </c>
      <c r="N43" s="328">
        <v>1.89</v>
      </c>
      <c r="O43" s="328">
        <v>0.75</v>
      </c>
      <c r="P43" s="329">
        <v>0.37</v>
      </c>
      <c r="Q43" s="329">
        <v>0.53</v>
      </c>
      <c r="R43" s="329">
        <v>0.19</v>
      </c>
      <c r="S43" s="330">
        <v>1.84</v>
      </c>
      <c r="T43" s="328">
        <v>0.53</v>
      </c>
      <c r="U43" s="329">
        <v>0.32</v>
      </c>
      <c r="V43" s="331">
        <v>0.46</v>
      </c>
      <c r="W43" s="332">
        <v>-0.28000000000000003</v>
      </c>
      <c r="X43" s="333">
        <v>1.03</v>
      </c>
      <c r="Y43" s="333">
        <v>1.35</v>
      </c>
    </row>
    <row r="44" spans="1:27" s="237" customFormat="1">
      <c r="A44" s="389" t="s">
        <v>140</v>
      </c>
      <c r="B44" s="414">
        <v>0</v>
      </c>
      <c r="C44" s="412">
        <f>C43-C45</f>
        <v>-1.0000000000000009E-2</v>
      </c>
      <c r="D44" s="414">
        <v>0.02</v>
      </c>
      <c r="E44" s="334">
        <v>-0.01</v>
      </c>
      <c r="F44" s="412">
        <v>-0.01</v>
      </c>
      <c r="G44" s="414">
        <v>0.45</v>
      </c>
      <c r="H44" s="412">
        <v>-0.01</v>
      </c>
      <c r="I44" s="428">
        <v>0.43</v>
      </c>
      <c r="J44" s="335">
        <v>-0.02</v>
      </c>
      <c r="K44" s="39">
        <v>0</v>
      </c>
      <c r="L44" s="39">
        <v>0</v>
      </c>
      <c r="M44" s="419">
        <v>-0.02</v>
      </c>
      <c r="N44" s="409">
        <v>-0.04</v>
      </c>
      <c r="O44" s="334">
        <f>O43-O45</f>
        <v>0.19999999999999996</v>
      </c>
      <c r="P44" s="39">
        <v>0</v>
      </c>
      <c r="Q44" s="39">
        <v>0</v>
      </c>
      <c r="R44" s="335">
        <v>7.0000000000000007E-2</v>
      </c>
      <c r="S44" s="336">
        <v>0.26</v>
      </c>
      <c r="T44" s="37">
        <v>0</v>
      </c>
      <c r="U44" s="39">
        <v>0</v>
      </c>
      <c r="V44" s="337">
        <v>8.9213439870018309E-3</v>
      </c>
      <c r="W44" s="338">
        <v>-0.4251369302525283</v>
      </c>
      <c r="X44" s="339">
        <v>-0.4052030927692023</v>
      </c>
      <c r="Y44" s="339">
        <f>Y43-Y45</f>
        <v>8.0000000000000071E-2</v>
      </c>
    </row>
    <row r="45" spans="1:27" s="237" customFormat="1" ht="16" thickBot="1">
      <c r="A45" s="390" t="s">
        <v>141</v>
      </c>
      <c r="B45" s="342">
        <v>0.55000000000000004</v>
      </c>
      <c r="C45" s="342">
        <v>0.44</v>
      </c>
      <c r="D45" s="342">
        <v>0.23</v>
      </c>
      <c r="E45" s="341">
        <v>0.17</v>
      </c>
      <c r="F45" s="342">
        <v>0.36</v>
      </c>
      <c r="G45" s="342">
        <v>0.68</v>
      </c>
      <c r="H45" s="342">
        <v>0.37</v>
      </c>
      <c r="I45" s="346">
        <v>1.58</v>
      </c>
      <c r="J45" s="342">
        <v>0.61</v>
      </c>
      <c r="K45" s="342">
        <v>0.47</v>
      </c>
      <c r="L45" s="342">
        <v>0.59</v>
      </c>
      <c r="M45" s="342">
        <v>0.26</v>
      </c>
      <c r="N45" s="341">
        <v>1.93</v>
      </c>
      <c r="O45" s="341">
        <v>0.55000000000000004</v>
      </c>
      <c r="P45" s="342">
        <v>0.37</v>
      </c>
      <c r="Q45" s="342">
        <v>0.53</v>
      </c>
      <c r="R45" s="342">
        <v>0.12</v>
      </c>
      <c r="S45" s="343">
        <v>1.58</v>
      </c>
      <c r="T45" s="341">
        <v>0.53</v>
      </c>
      <c r="U45" s="342">
        <v>0.32</v>
      </c>
      <c r="V45" s="344">
        <v>0.45</v>
      </c>
      <c r="W45" s="345">
        <v>0.15</v>
      </c>
      <c r="X45" s="346">
        <v>1.44</v>
      </c>
      <c r="Y45" s="346">
        <v>1.27</v>
      </c>
    </row>
    <row r="46" spans="1:27" s="237" customFormat="1" ht="16" thickTop="1">
      <c r="A46" s="391" t="s">
        <v>9</v>
      </c>
      <c r="B46" s="348"/>
      <c r="C46" s="348"/>
      <c r="D46" s="348"/>
      <c r="E46" s="347"/>
      <c r="F46" s="348"/>
      <c r="G46" s="348"/>
      <c r="H46" s="348"/>
      <c r="I46" s="278"/>
      <c r="J46" s="348"/>
      <c r="K46" s="348"/>
      <c r="L46" s="348"/>
      <c r="M46" s="348"/>
      <c r="N46" s="347"/>
      <c r="O46" s="347">
        <f>O43-O44-O45</f>
        <v>0</v>
      </c>
      <c r="P46" s="348"/>
      <c r="Q46" s="348"/>
      <c r="R46" s="348"/>
      <c r="S46" s="349"/>
      <c r="T46" s="347">
        <f>T43-T44-T45</f>
        <v>0</v>
      </c>
      <c r="U46" s="348">
        <f>U43-U44-U45</f>
        <v>0</v>
      </c>
      <c r="V46" s="127"/>
      <c r="W46" s="348"/>
      <c r="X46" s="278"/>
      <c r="Y46" s="278">
        <f>Y43-Y44-Y45</f>
        <v>0</v>
      </c>
    </row>
    <row r="47" spans="1:27" s="237" customFormat="1">
      <c r="A47" s="354" t="s">
        <v>142</v>
      </c>
      <c r="B47" s="351">
        <v>0.53</v>
      </c>
      <c r="C47" s="351">
        <v>0.42</v>
      </c>
      <c r="D47" s="351">
        <v>0.24</v>
      </c>
      <c r="E47" s="350">
        <v>0.16</v>
      </c>
      <c r="F47" s="351">
        <v>0.34</v>
      </c>
      <c r="G47" s="351">
        <v>1.1000000000000001</v>
      </c>
      <c r="H47" s="351">
        <v>0.35</v>
      </c>
      <c r="I47" s="333">
        <v>1.95</v>
      </c>
      <c r="J47" s="351">
        <v>0.56999999999999995</v>
      </c>
      <c r="K47" s="351">
        <v>0.46</v>
      </c>
      <c r="L47" s="351">
        <v>0.57999999999999996</v>
      </c>
      <c r="M47" s="351">
        <v>0.23</v>
      </c>
      <c r="N47" s="350">
        <v>1.84</v>
      </c>
      <c r="O47" s="350">
        <v>0.72</v>
      </c>
      <c r="P47" s="351">
        <v>0.36</v>
      </c>
      <c r="Q47" s="351">
        <v>0.51</v>
      </c>
      <c r="R47" s="351">
        <v>0.19</v>
      </c>
      <c r="S47" s="330">
        <v>1.79</v>
      </c>
      <c r="T47" s="350">
        <v>0.52</v>
      </c>
      <c r="U47" s="351">
        <v>0.31</v>
      </c>
      <c r="V47" s="352">
        <v>0.44</v>
      </c>
      <c r="W47" s="353">
        <v>-0.28000000000000003</v>
      </c>
      <c r="X47" s="333">
        <v>1</v>
      </c>
      <c r="Y47" s="333">
        <v>1.35</v>
      </c>
    </row>
    <row r="48" spans="1:27" s="237" customFormat="1">
      <c r="A48" s="354" t="s">
        <v>130</v>
      </c>
      <c r="B48" s="412">
        <v>-0.01</v>
      </c>
      <c r="C48" s="39">
        <f>C47-C49</f>
        <v>0</v>
      </c>
      <c r="D48" s="449">
        <v>0.02</v>
      </c>
      <c r="E48" s="39">
        <v>0</v>
      </c>
      <c r="F48" s="412">
        <v>-0.01</v>
      </c>
      <c r="G48" s="412">
        <v>0.44000000000000006</v>
      </c>
      <c r="H48" s="294">
        <v>0</v>
      </c>
      <c r="I48" s="429">
        <v>0.42</v>
      </c>
      <c r="J48" s="337">
        <v>-0.02</v>
      </c>
      <c r="K48" s="39">
        <v>0</v>
      </c>
      <c r="L48" s="39">
        <v>0</v>
      </c>
      <c r="M48" s="419">
        <v>-0.02</v>
      </c>
      <c r="N48" s="408">
        <v>-0.04</v>
      </c>
      <c r="O48" s="355">
        <v>0.19</v>
      </c>
      <c r="P48" s="39">
        <v>0</v>
      </c>
      <c r="Q48" s="39">
        <v>0</v>
      </c>
      <c r="R48" s="337">
        <v>7.0000000000000007E-2</v>
      </c>
      <c r="S48" s="356">
        <v>0.26</v>
      </c>
      <c r="T48" s="37">
        <v>0</v>
      </c>
      <c r="U48" s="39">
        <v>0</v>
      </c>
      <c r="V48" s="337">
        <v>8.6473339043149928E-3</v>
      </c>
      <c r="W48" s="338">
        <v>-0.41014733429098477</v>
      </c>
      <c r="X48" s="339">
        <v>-0.40315049601517061</v>
      </c>
      <c r="Y48" s="339">
        <f>Y47-Y49</f>
        <v>8.0000000000000071E-2</v>
      </c>
    </row>
    <row r="49" spans="1:25" s="237" customFormat="1" ht="16" thickBot="1">
      <c r="A49" s="390" t="s">
        <v>143</v>
      </c>
      <c r="B49" s="342">
        <v>0.54</v>
      </c>
      <c r="C49" s="342">
        <v>0.42</v>
      </c>
      <c r="D49" s="448">
        <v>0.22</v>
      </c>
      <c r="E49" s="341">
        <v>0.16</v>
      </c>
      <c r="F49" s="342">
        <v>0.35</v>
      </c>
      <c r="G49" s="342">
        <v>0.66</v>
      </c>
      <c r="H49" s="342">
        <v>0.35</v>
      </c>
      <c r="I49" s="346">
        <v>1.53</v>
      </c>
      <c r="J49" s="342">
        <v>0.59</v>
      </c>
      <c r="K49" s="342">
        <v>0.46</v>
      </c>
      <c r="L49" s="342">
        <v>0.57999999999999996</v>
      </c>
      <c r="M49" s="342">
        <v>0.25</v>
      </c>
      <c r="N49" s="341">
        <v>1.88</v>
      </c>
      <c r="O49" s="341">
        <v>0.53</v>
      </c>
      <c r="P49" s="342">
        <v>0.36</v>
      </c>
      <c r="Q49" s="342">
        <v>0.51</v>
      </c>
      <c r="R49" s="342">
        <v>0.12</v>
      </c>
      <c r="S49" s="343">
        <v>1.53</v>
      </c>
      <c r="T49" s="341">
        <v>0.52</v>
      </c>
      <c r="U49" s="342">
        <v>0.31</v>
      </c>
      <c r="V49" s="357">
        <v>0.43</v>
      </c>
      <c r="W49" s="345">
        <v>0.14000000000000001</v>
      </c>
      <c r="X49" s="346">
        <v>1.4</v>
      </c>
      <c r="Y49" s="346">
        <v>1.27</v>
      </c>
    </row>
    <row r="50" spans="1:25" s="237" customFormat="1" ht="16" thickTop="1">
      <c r="A50" s="392" t="s">
        <v>116</v>
      </c>
      <c r="B50" s="351"/>
      <c r="C50" s="351"/>
      <c r="D50" s="351"/>
      <c r="E50" s="358"/>
      <c r="F50" s="351"/>
      <c r="G50" s="351"/>
      <c r="H50" s="351"/>
      <c r="I50" s="333"/>
      <c r="J50" s="422"/>
      <c r="K50" s="351"/>
      <c r="L50" s="351"/>
      <c r="M50" s="351"/>
      <c r="N50" s="350"/>
      <c r="O50" s="358"/>
      <c r="P50" s="351"/>
      <c r="Q50" s="351"/>
      <c r="R50" s="351"/>
      <c r="S50" s="330"/>
      <c r="T50" s="358"/>
      <c r="U50" s="351"/>
      <c r="V50" s="352"/>
      <c r="W50" s="353"/>
      <c r="X50" s="333"/>
      <c r="Y50" s="333"/>
    </row>
    <row r="51" spans="1:25" s="127" customFormat="1">
      <c r="A51" s="340" t="s">
        <v>96</v>
      </c>
      <c r="B51" s="249">
        <v>420</v>
      </c>
      <c r="C51" s="249">
        <v>420.66856443956044</v>
      </c>
      <c r="D51" s="249">
        <v>422</v>
      </c>
      <c r="E51" s="248">
        <v>376</v>
      </c>
      <c r="F51" s="249">
        <v>377</v>
      </c>
      <c r="G51" s="249">
        <v>387</v>
      </c>
      <c r="H51" s="249">
        <v>420</v>
      </c>
      <c r="I51" s="250">
        <v>390</v>
      </c>
      <c r="J51" s="249">
        <v>379</v>
      </c>
      <c r="K51" s="249">
        <v>378</v>
      </c>
      <c r="L51" s="249">
        <v>377</v>
      </c>
      <c r="M51" s="249">
        <v>376</v>
      </c>
      <c r="N51" s="248">
        <v>377</v>
      </c>
      <c r="O51" s="248">
        <v>386.43531649233887</v>
      </c>
      <c r="P51" s="249">
        <v>386</v>
      </c>
      <c r="Q51" s="249">
        <v>384</v>
      </c>
      <c r="R51" s="249">
        <v>380</v>
      </c>
      <c r="S51" s="286">
        <v>384</v>
      </c>
      <c r="T51" s="248">
        <v>387.50563362612388</v>
      </c>
      <c r="U51" s="290">
        <v>387</v>
      </c>
      <c r="V51" s="359">
        <v>386</v>
      </c>
      <c r="W51" s="360">
        <v>386</v>
      </c>
      <c r="X51" s="253">
        <v>387</v>
      </c>
      <c r="Y51" s="250">
        <v>368</v>
      </c>
    </row>
    <row r="52" spans="1:25" s="237" customFormat="1">
      <c r="A52" s="340" t="s">
        <v>97</v>
      </c>
      <c r="B52" s="249">
        <v>434</v>
      </c>
      <c r="C52" s="249">
        <v>435.09877090550577</v>
      </c>
      <c r="D52" s="249">
        <v>435</v>
      </c>
      <c r="E52" s="248">
        <v>386</v>
      </c>
      <c r="F52" s="249">
        <v>388</v>
      </c>
      <c r="G52" s="249">
        <v>400</v>
      </c>
      <c r="H52" s="249">
        <v>433</v>
      </c>
      <c r="I52" s="250">
        <v>402</v>
      </c>
      <c r="J52" s="249">
        <v>388</v>
      </c>
      <c r="K52" s="249">
        <v>389</v>
      </c>
      <c r="L52" s="249">
        <v>388</v>
      </c>
      <c r="M52" s="249">
        <v>387</v>
      </c>
      <c r="N52" s="248">
        <v>388</v>
      </c>
      <c r="O52" s="248">
        <v>400.83660954464114</v>
      </c>
      <c r="P52" s="249">
        <v>398</v>
      </c>
      <c r="Q52" s="249">
        <v>394</v>
      </c>
      <c r="R52" s="249">
        <v>389</v>
      </c>
      <c r="S52" s="286">
        <v>395</v>
      </c>
      <c r="T52" s="248">
        <v>395.13889342644148</v>
      </c>
      <c r="U52" s="290">
        <v>399</v>
      </c>
      <c r="V52" s="359">
        <v>398</v>
      </c>
      <c r="W52" s="360">
        <f>W51</f>
        <v>386</v>
      </c>
      <c r="X52" s="253">
        <v>398</v>
      </c>
      <c r="Y52" s="250">
        <v>369</v>
      </c>
    </row>
    <row r="53" spans="1:25" s="237" customFormat="1">
      <c r="A53" s="340" t="s">
        <v>98</v>
      </c>
      <c r="B53" s="249">
        <v>434</v>
      </c>
      <c r="C53" s="249">
        <v>435</v>
      </c>
      <c r="D53" s="249">
        <v>435</v>
      </c>
      <c r="E53" s="248">
        <v>386</v>
      </c>
      <c r="F53" s="249">
        <v>388</v>
      </c>
      <c r="G53" s="249">
        <v>400</v>
      </c>
      <c r="H53" s="249">
        <v>433</v>
      </c>
      <c r="I53" s="250">
        <v>402</v>
      </c>
      <c r="J53" s="249">
        <v>388</v>
      </c>
      <c r="K53" s="249">
        <v>389</v>
      </c>
      <c r="L53" s="249">
        <v>388</v>
      </c>
      <c r="M53" s="249">
        <v>387</v>
      </c>
      <c r="N53" s="248">
        <v>388</v>
      </c>
      <c r="O53" s="248">
        <f>O52</f>
        <v>400.83660954464114</v>
      </c>
      <c r="P53" s="249">
        <v>398</v>
      </c>
      <c r="Q53" s="249">
        <v>394</v>
      </c>
      <c r="R53" s="290">
        <v>389</v>
      </c>
      <c r="S53" s="286">
        <v>395</v>
      </c>
      <c r="T53" s="248">
        <f>T52</f>
        <v>395.13889342644148</v>
      </c>
      <c r="U53" s="290">
        <f t="shared" ref="U53:V53" si="2">U52</f>
        <v>399</v>
      </c>
      <c r="V53" s="359">
        <f t="shared" si="2"/>
        <v>398</v>
      </c>
      <c r="W53" s="360">
        <v>400</v>
      </c>
      <c r="X53" s="253">
        <f>X52</f>
        <v>398</v>
      </c>
      <c r="Y53" s="250">
        <f>Y52</f>
        <v>369</v>
      </c>
    </row>
    <row r="54" spans="1:25">
      <c r="A54" s="265"/>
      <c r="B54" s="267"/>
      <c r="C54" s="267"/>
      <c r="D54" s="267"/>
      <c r="E54" s="361"/>
      <c r="F54" s="267"/>
      <c r="G54" s="267"/>
      <c r="H54" s="267"/>
      <c r="I54" s="268"/>
      <c r="J54" s="423"/>
      <c r="K54" s="267"/>
      <c r="L54" s="267"/>
      <c r="M54" s="267"/>
      <c r="N54" s="266"/>
      <c r="O54" s="361"/>
      <c r="P54" s="267"/>
      <c r="Q54" s="267"/>
      <c r="R54" s="267"/>
      <c r="S54" s="362"/>
      <c r="T54" s="361"/>
      <c r="U54" s="265"/>
      <c r="W54" s="363"/>
      <c r="X54" s="364"/>
      <c r="Y54" s="364"/>
    </row>
    <row r="55" spans="1:25" s="87" customFormat="1">
      <c r="A55" s="365" t="s">
        <v>0</v>
      </c>
      <c r="B55" s="367">
        <v>1</v>
      </c>
      <c r="C55" s="367">
        <v>1</v>
      </c>
      <c r="D55" s="367">
        <v>1</v>
      </c>
      <c r="E55" s="366">
        <v>1</v>
      </c>
      <c r="F55" s="367">
        <v>1</v>
      </c>
      <c r="G55" s="367">
        <v>1</v>
      </c>
      <c r="H55" s="367">
        <v>1</v>
      </c>
      <c r="I55" s="425">
        <v>1</v>
      </c>
      <c r="J55" s="367">
        <v>1</v>
      </c>
      <c r="K55" s="367">
        <v>1</v>
      </c>
      <c r="L55" s="367">
        <v>1</v>
      </c>
      <c r="M55" s="367">
        <v>1</v>
      </c>
      <c r="N55" s="366">
        <v>1</v>
      </c>
      <c r="O55" s="366">
        <v>1</v>
      </c>
      <c r="P55" s="367">
        <v>1</v>
      </c>
      <c r="Q55" s="367">
        <v>1</v>
      </c>
      <c r="R55" s="367">
        <v>1</v>
      </c>
      <c r="S55" s="368">
        <v>1</v>
      </c>
      <c r="T55" s="366">
        <v>1</v>
      </c>
      <c r="U55" s="367">
        <v>1</v>
      </c>
      <c r="V55" s="369">
        <v>1</v>
      </c>
      <c r="W55" s="370">
        <v>1</v>
      </c>
      <c r="X55" s="371">
        <v>1</v>
      </c>
      <c r="Y55" s="371">
        <v>1</v>
      </c>
    </row>
    <row r="56" spans="1:25" s="87" customFormat="1">
      <c r="A56" s="232" t="s">
        <v>1</v>
      </c>
      <c r="B56" s="373">
        <v>30.2</v>
      </c>
      <c r="C56" s="373">
        <v>30.7</v>
      </c>
      <c r="D56" s="373">
        <v>32.200000000000003</v>
      </c>
      <c r="E56" s="372">
        <v>32</v>
      </c>
      <c r="F56" s="373">
        <v>32.9</v>
      </c>
      <c r="G56" s="373">
        <v>31.2</v>
      </c>
      <c r="H56" s="373">
        <v>31</v>
      </c>
      <c r="I56" s="374">
        <v>31.7</v>
      </c>
      <c r="J56" s="373">
        <v>30.5</v>
      </c>
      <c r="K56" s="373">
        <v>31.5</v>
      </c>
      <c r="L56" s="373">
        <v>31</v>
      </c>
      <c r="M56" s="373">
        <v>32.200000000000003</v>
      </c>
      <c r="N56" s="372">
        <v>31.3</v>
      </c>
      <c r="O56" s="372">
        <v>29.4</v>
      </c>
      <c r="P56" s="373">
        <v>30.3</v>
      </c>
      <c r="Q56" s="373">
        <v>30.4</v>
      </c>
      <c r="R56" s="373">
        <v>32</v>
      </c>
      <c r="S56" s="374">
        <v>30.5</v>
      </c>
      <c r="T56" s="372">
        <v>27.900000000000002</v>
      </c>
      <c r="U56" s="373">
        <f>U15/U$7*100</f>
        <v>29.026442307692307</v>
      </c>
      <c r="V56" s="375">
        <v>29.106029106029109</v>
      </c>
      <c r="W56" s="376">
        <f t="shared" ref="W56:X58" si="3">W15/W$7*100</f>
        <v>30.293941211757648</v>
      </c>
      <c r="X56" s="374">
        <f t="shared" si="3"/>
        <v>29.086229086229089</v>
      </c>
      <c r="Y56" s="374">
        <v>29.009362730292963</v>
      </c>
    </row>
    <row r="57" spans="1:25" s="87" customFormat="1">
      <c r="A57" s="232" t="s">
        <v>2</v>
      </c>
      <c r="B57" s="373">
        <v>23.3</v>
      </c>
      <c r="C57" s="373">
        <v>24.2</v>
      </c>
      <c r="D57" s="373">
        <v>25.6</v>
      </c>
      <c r="E57" s="372">
        <v>25.5</v>
      </c>
      <c r="F57" s="373">
        <v>22.7</v>
      </c>
      <c r="G57" s="373">
        <v>21.6</v>
      </c>
      <c r="H57" s="373">
        <v>24.2</v>
      </c>
      <c r="I57" s="374">
        <v>23.4</v>
      </c>
      <c r="J57" s="373">
        <v>22.3</v>
      </c>
      <c r="K57" s="373">
        <v>23.4</v>
      </c>
      <c r="L57" s="373">
        <v>21.7</v>
      </c>
      <c r="M57" s="373">
        <v>24</v>
      </c>
      <c r="N57" s="372">
        <v>22.8</v>
      </c>
      <c r="O57" s="372">
        <v>21.9</v>
      </c>
      <c r="P57" s="373">
        <v>22.5</v>
      </c>
      <c r="Q57" s="373">
        <v>21.4</v>
      </c>
      <c r="R57" s="373">
        <v>24.3</v>
      </c>
      <c r="S57" s="374">
        <v>22.5</v>
      </c>
      <c r="T57" s="372">
        <v>21.2</v>
      </c>
      <c r="U57" s="373">
        <f>U16/U$7*100</f>
        <v>21.995192307692307</v>
      </c>
      <c r="V57" s="375">
        <v>20.945945945945947</v>
      </c>
      <c r="W57" s="376">
        <f t="shared" si="3"/>
        <v>24.355128974205158</v>
      </c>
      <c r="X57" s="374">
        <f t="shared" si="3"/>
        <v>22.064922064922065</v>
      </c>
      <c r="Y57" s="374">
        <v>21.62488674116581</v>
      </c>
    </row>
    <row r="58" spans="1:25" s="87" customFormat="1">
      <c r="A58" s="232" t="s">
        <v>3</v>
      </c>
      <c r="B58" s="373">
        <v>27.8</v>
      </c>
      <c r="C58" s="373">
        <v>29.3</v>
      </c>
      <c r="D58" s="373">
        <v>30</v>
      </c>
      <c r="E58" s="372">
        <v>31.8</v>
      </c>
      <c r="F58" s="373">
        <v>30.7</v>
      </c>
      <c r="G58" s="373">
        <v>28.6</v>
      </c>
      <c r="H58" s="373">
        <v>29.7</v>
      </c>
      <c r="I58" s="374">
        <v>30</v>
      </c>
      <c r="J58" s="373">
        <v>28.7</v>
      </c>
      <c r="K58" s="373">
        <v>30.4</v>
      </c>
      <c r="L58" s="373">
        <v>29.6</v>
      </c>
      <c r="M58" s="373">
        <v>31.4</v>
      </c>
      <c r="N58" s="372">
        <v>29.9</v>
      </c>
      <c r="O58" s="372">
        <v>30.8</v>
      </c>
      <c r="P58" s="373">
        <v>32.1</v>
      </c>
      <c r="Q58" s="373">
        <v>30.6</v>
      </c>
      <c r="R58" s="373">
        <v>32.200000000000003</v>
      </c>
      <c r="S58" s="377">
        <v>31.3</v>
      </c>
      <c r="T58" s="372">
        <v>30.500000000000004</v>
      </c>
      <c r="U58" s="373">
        <f>U17/U$7*100</f>
        <v>32.39182692307692</v>
      </c>
      <c r="V58" s="378">
        <v>32</v>
      </c>
      <c r="W58" s="376">
        <f t="shared" si="3"/>
        <v>33.713257348530298</v>
      </c>
      <c r="X58" s="374">
        <f t="shared" si="3"/>
        <v>32.103532103532103</v>
      </c>
      <c r="Y58" s="374">
        <v>34.200000000000003</v>
      </c>
    </row>
    <row r="59" spans="1:25" s="87" customFormat="1">
      <c r="A59" s="166" t="s">
        <v>6</v>
      </c>
      <c r="B59" s="176">
        <v>0.187</v>
      </c>
      <c r="C59" s="176">
        <v>0.158</v>
      </c>
      <c r="D59" s="176">
        <v>0.122</v>
      </c>
      <c r="E59" s="175">
        <v>0.107</v>
      </c>
      <c r="F59" s="176">
        <v>0.13700000000000001</v>
      </c>
      <c r="G59" s="176">
        <v>0.186</v>
      </c>
      <c r="H59" s="176">
        <v>0.151</v>
      </c>
      <c r="I59" s="179">
        <v>0.14899999999999999</v>
      </c>
      <c r="J59" s="176">
        <v>0.185</v>
      </c>
      <c r="K59" s="176">
        <v>0.14699999999999999</v>
      </c>
      <c r="L59" s="176">
        <v>0.17699999999999999</v>
      </c>
      <c r="M59" s="176">
        <v>0.124</v>
      </c>
      <c r="N59" s="175">
        <v>0.16</v>
      </c>
      <c r="O59" s="175">
        <v>0.17899999999999999</v>
      </c>
      <c r="P59" s="176">
        <v>0.151</v>
      </c>
      <c r="Q59" s="176">
        <v>0.17599999999999999</v>
      </c>
      <c r="R59" s="176">
        <v>0.115</v>
      </c>
      <c r="S59" s="179">
        <v>0.157</v>
      </c>
      <c r="T59" s="175">
        <v>0.20399999999999999</v>
      </c>
      <c r="U59" s="176">
        <f>1-U18/U7</f>
        <v>0.16586538461538458</v>
      </c>
      <c r="V59" s="379">
        <f t="shared" ref="V59:X59" si="4">1-V18/V7</f>
        <v>0.18035343035343032</v>
      </c>
      <c r="W59" s="177">
        <f t="shared" si="4"/>
        <v>0.11637672465506899</v>
      </c>
      <c r="X59" s="179">
        <f t="shared" si="4"/>
        <v>0.16745316745316741</v>
      </c>
      <c r="Y59" s="179">
        <v>0.152</v>
      </c>
    </row>
    <row r="60" spans="1:25" s="87" customFormat="1">
      <c r="A60" s="166" t="s">
        <v>92</v>
      </c>
      <c r="B60" s="176">
        <v>0.14699999999999999</v>
      </c>
      <c r="C60" s="176">
        <v>0.104</v>
      </c>
      <c r="D60" s="176">
        <v>7.6999999999999999E-2</v>
      </c>
      <c r="E60" s="175">
        <v>6.3E-2</v>
      </c>
      <c r="F60" s="176">
        <v>7.4999999999999997E-2</v>
      </c>
      <c r="G60" s="176">
        <v>0.26200000000000001</v>
      </c>
      <c r="H60" s="176">
        <v>8.7999999999999995E-2</v>
      </c>
      <c r="I60" s="179">
        <v>0.13</v>
      </c>
      <c r="J60" s="176">
        <v>0.14499999999999999</v>
      </c>
      <c r="K60" s="176">
        <v>0.106</v>
      </c>
      <c r="L60" s="176">
        <v>0.14299999999999999</v>
      </c>
      <c r="M60" s="176">
        <v>5.1999999999999998E-2</v>
      </c>
      <c r="N60" s="175">
        <v>0.114</v>
      </c>
      <c r="O60" s="175">
        <v>0.19600000000000001</v>
      </c>
      <c r="P60" s="176">
        <v>0.10199999999999999</v>
      </c>
      <c r="Q60" s="176">
        <v>0.13400000000000001</v>
      </c>
      <c r="R60" s="176">
        <v>4.8000000000000001E-2</v>
      </c>
      <c r="S60" s="179">
        <v>0.123</v>
      </c>
      <c r="T60" s="175">
        <v>0.17</v>
      </c>
      <c r="U60" s="176">
        <v>0.10250254678794937</v>
      </c>
      <c r="V60" s="379">
        <v>0.13717097396735267</v>
      </c>
      <c r="W60" s="177">
        <v>2.8423029482398155E-2</v>
      </c>
      <c r="X60" s="179">
        <v>0.11120368519953233</v>
      </c>
      <c r="Y60" s="179">
        <v>9.5743625019782286E-2</v>
      </c>
    </row>
    <row r="61" spans="1:25" s="87" customFormat="1">
      <c r="A61" s="147"/>
      <c r="B61" s="147"/>
      <c r="C61" s="147"/>
      <c r="D61" s="147"/>
      <c r="E61" s="147"/>
      <c r="F61" s="147"/>
      <c r="G61" s="147"/>
      <c r="H61" s="147"/>
      <c r="I61" s="147"/>
      <c r="J61" s="147"/>
      <c r="K61" s="147"/>
      <c r="L61" s="147"/>
      <c r="M61" s="147"/>
      <c r="N61" s="147"/>
      <c r="O61" s="147"/>
      <c r="P61" s="147"/>
      <c r="Q61" s="147"/>
      <c r="R61" s="147"/>
      <c r="S61" s="147"/>
      <c r="T61" s="147"/>
      <c r="U61" s="147"/>
      <c r="V61" s="129"/>
      <c r="W61" s="129"/>
      <c r="X61" s="373"/>
      <c r="Y61" s="141"/>
    </row>
    <row r="62" spans="1:25" s="380" customFormat="1" ht="30.75" customHeight="1">
      <c r="A62" s="500" t="s">
        <v>120</v>
      </c>
      <c r="B62" s="500"/>
      <c r="C62" s="500"/>
      <c r="D62" s="500"/>
      <c r="E62" s="500"/>
      <c r="F62" s="500"/>
      <c r="G62" s="500"/>
      <c r="H62" s="500"/>
      <c r="I62" s="500"/>
      <c r="J62" s="500"/>
      <c r="K62" s="500"/>
      <c r="L62" s="500"/>
      <c r="M62" s="500"/>
      <c r="N62" s="500"/>
      <c r="O62" s="500"/>
      <c r="P62" s="500"/>
      <c r="Q62" s="500"/>
      <c r="R62" s="500"/>
      <c r="S62" s="500"/>
      <c r="T62" s="430"/>
      <c r="U62" s="430"/>
      <c r="V62" s="430"/>
      <c r="W62" s="430"/>
      <c r="X62" s="430"/>
      <c r="Y62" s="430"/>
    </row>
    <row r="63" spans="1:25" s="380" customFormat="1" ht="18.75" customHeight="1">
      <c r="A63" s="500" t="s">
        <v>121</v>
      </c>
      <c r="B63" s="500"/>
      <c r="C63" s="500"/>
      <c r="D63" s="500"/>
      <c r="E63" s="500"/>
      <c r="F63" s="500"/>
      <c r="G63" s="500"/>
      <c r="H63" s="500"/>
      <c r="I63" s="500"/>
      <c r="J63" s="500"/>
      <c r="K63" s="500"/>
      <c r="L63" s="500"/>
      <c r="M63" s="500"/>
      <c r="N63" s="500"/>
      <c r="O63" s="500"/>
      <c r="P63" s="500"/>
      <c r="Q63" s="500"/>
      <c r="R63" s="500"/>
      <c r="S63" s="500"/>
      <c r="T63" s="430"/>
      <c r="U63" s="430"/>
      <c r="V63" s="430"/>
      <c r="W63" s="430"/>
      <c r="X63" s="430"/>
      <c r="Y63" s="430"/>
    </row>
    <row r="64" spans="1:25" s="381" customFormat="1" ht="29.25" customHeight="1">
      <c r="A64" s="500" t="s">
        <v>152</v>
      </c>
      <c r="B64" s="500"/>
      <c r="C64" s="500"/>
      <c r="D64" s="500"/>
      <c r="E64" s="500"/>
      <c r="F64" s="500"/>
      <c r="G64" s="500"/>
      <c r="H64" s="500"/>
      <c r="I64" s="500"/>
      <c r="J64" s="500"/>
      <c r="K64" s="500"/>
      <c r="L64" s="500"/>
      <c r="M64" s="500"/>
      <c r="N64" s="500"/>
      <c r="O64" s="500"/>
      <c r="P64" s="500"/>
      <c r="Q64" s="500"/>
      <c r="R64" s="500"/>
      <c r="S64" s="500"/>
      <c r="T64" s="430"/>
      <c r="U64" s="430"/>
      <c r="V64" s="430"/>
      <c r="W64" s="430"/>
      <c r="X64" s="430"/>
      <c r="Y64" s="430"/>
    </row>
    <row r="65" spans="1:24" ht="12.75" customHeight="1">
      <c r="A65" s="231"/>
      <c r="B65" s="439"/>
      <c r="C65" s="439"/>
      <c r="D65" s="445"/>
      <c r="E65" s="410"/>
      <c r="F65" s="411"/>
      <c r="G65" s="413"/>
      <c r="H65" s="421"/>
      <c r="I65" s="421"/>
      <c r="J65" s="231"/>
      <c r="K65" s="384"/>
      <c r="L65" s="387"/>
      <c r="M65" s="388"/>
      <c r="N65" s="388"/>
      <c r="V65" s="373"/>
      <c r="W65" s="373"/>
      <c r="X65" s="138"/>
    </row>
    <row r="66" spans="1:24">
      <c r="V66" s="327"/>
      <c r="W66" s="327"/>
      <c r="X66" s="232"/>
    </row>
    <row r="67" spans="1:24" ht="12.75" customHeight="1">
      <c r="V67" s="382"/>
      <c r="W67" s="382"/>
      <c r="X67" s="166"/>
    </row>
    <row r="68" spans="1:24">
      <c r="V68" s="102"/>
      <c r="W68" s="102"/>
      <c r="X68" s="383"/>
    </row>
    <row r="69" spans="1:24" ht="12.75" customHeight="1">
      <c r="V69" s="138"/>
      <c r="W69" s="138"/>
      <c r="X69" s="383"/>
    </row>
    <row r="70" spans="1:24">
      <c r="A70" s="188" t="s">
        <v>21</v>
      </c>
      <c r="V70" s="232"/>
      <c r="W70" s="232"/>
    </row>
    <row r="71" spans="1:24" ht="12.75" customHeight="1">
      <c r="V71" s="166"/>
      <c r="W71" s="166"/>
    </row>
    <row r="72" spans="1:24">
      <c r="V72" s="383"/>
      <c r="W72" s="383"/>
    </row>
    <row r="73" spans="1:24" ht="11.25" customHeight="1">
      <c r="V73" s="383"/>
      <c r="W73" s="383"/>
    </row>
  </sheetData>
  <sheetProtection formatCells="0" formatColumns="0" formatRows="0" insertColumns="0" insertRows="0" insertHyperlinks="0" deleteColumns="0" deleteRows="0" sort="0" autoFilter="0" pivotTables="0"/>
  <mergeCells count="8">
    <mergeCell ref="A62:S62"/>
    <mergeCell ref="A63:S63"/>
    <mergeCell ref="A64:S64"/>
    <mergeCell ref="T4:X4"/>
    <mergeCell ref="O4:S4"/>
    <mergeCell ref="J4:N4"/>
    <mergeCell ref="E4:I4"/>
    <mergeCell ref="B4:D4"/>
  </mergeCells>
  <phoneticPr fontId="14" type="noConversion"/>
  <conditionalFormatting sqref="Y54 Y27 Y29 Y19 Y37 Y46 Y41 Y12:XFD12 T12:U12 T19:U19 T27:U27 T46:U46 T29:U29 T37:U37 T41:U41 T54:U54 Q54:R54 Q41:R41 Q37:R37 Q29:R29 Q46:R46 Q27:R27 Q19:R19 Q12:R12">
    <cfRule type="cellIs" dxfId="19" priority="33" operator="notEqual">
      <formula>0</formula>
    </cfRule>
  </conditionalFormatting>
  <conditionalFormatting sqref="W27:X27 W29:X29 W12:X12 W19:X19 W37:X37 W46:X46 W54:X54 W41:X41">
    <cfRule type="cellIs" dxfId="18" priority="21" operator="notEqual">
      <formula>0</formula>
    </cfRule>
  </conditionalFormatting>
  <conditionalFormatting sqref="O12:P12 O19:P19 O27:P27 O46:P46 O29:P29 O37:P37 O41:P41 O54:P54">
    <cfRule type="cellIs" dxfId="17" priority="15" operator="notEqual">
      <formula>0</formula>
    </cfRule>
  </conditionalFormatting>
  <conditionalFormatting sqref="V12">
    <cfRule type="cellIs" dxfId="16" priority="13" operator="notEqual">
      <formula>0</formula>
    </cfRule>
  </conditionalFormatting>
  <conditionalFormatting sqref="S54 S41 S37 S29 S46 S27 S19 S12">
    <cfRule type="cellIs" dxfId="15" priority="11" operator="notEqual">
      <formula>0</formula>
    </cfRule>
  </conditionalFormatting>
  <conditionalFormatting sqref="J12:N12 J19:N19 J27:N27 J46:N46 J29:N29 J37:N37 J41:N41 J54:N54">
    <cfRule type="cellIs" dxfId="14" priority="8" operator="notEqual">
      <formula>0</formula>
    </cfRule>
  </conditionalFormatting>
  <conditionalFormatting sqref="E12:I12 E19:I19 E27:I27 E46:I46 E29:I29 E37:I37 E41:I41 E54:I54">
    <cfRule type="cellIs" dxfId="13" priority="6" operator="notEqual">
      <formula>0</formula>
    </cfRule>
  </conditionalFormatting>
  <conditionalFormatting sqref="B12:D12 B19:D19 B27:D27 B46:D46 B29:D29 B37:D37 B41:D41 B54:D54">
    <cfRule type="cellIs" dxfId="12" priority="1" operator="notEqual">
      <formula>0</formula>
    </cfRule>
  </conditionalFormatting>
  <pageMargins left="0.5" right="0.25" top="0.4" bottom="0.17" header="0.5" footer="0.18"/>
  <pageSetup scale="2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0"/>
  <sheetViews>
    <sheetView showGridLines="0" view="pageBreakPreview" zoomScale="55" zoomScaleNormal="80" zoomScaleSheetLayoutView="55" workbookViewId="0">
      <pane xSplit="1" ySplit="6" topLeftCell="B7" activePane="bottomRight" state="frozen"/>
      <selection activeCell="A62" sqref="A62:W62"/>
      <selection pane="topRight" activeCell="A62" sqref="A62:W62"/>
      <selection pane="bottomLeft" activeCell="A62" sqref="A62:W62"/>
      <selection pane="bottomRight" activeCell="D11" sqref="D11"/>
    </sheetView>
  </sheetViews>
  <sheetFormatPr defaultColWidth="9.08984375" defaultRowHeight="15.5"/>
  <cols>
    <col min="1" max="1" width="41.6328125" style="10" customWidth="1"/>
    <col min="2" max="18" width="15.36328125" style="10" customWidth="1"/>
    <col min="19" max="19" width="14.6328125" style="10" customWidth="1"/>
    <col min="20" max="25" width="15.36328125" style="10" customWidth="1"/>
    <col min="26" max="16384" width="9.08984375" style="10"/>
  </cols>
  <sheetData>
    <row r="1" spans="1:29">
      <c r="A1" s="7" t="s">
        <v>46</v>
      </c>
    </row>
    <row r="2" spans="1:29">
      <c r="A2" s="11" t="s">
        <v>54</v>
      </c>
    </row>
    <row r="3" spans="1:29">
      <c r="A3" s="11" t="s">
        <v>55</v>
      </c>
      <c r="T3" s="12"/>
      <c r="U3" s="12"/>
      <c r="V3" s="12"/>
      <c r="W3" s="12"/>
      <c r="X3" s="12"/>
      <c r="Y3" s="12"/>
    </row>
    <row r="4" spans="1:29">
      <c r="A4" s="13"/>
      <c r="T4" s="14"/>
      <c r="U4" s="14"/>
      <c r="V4" s="14"/>
      <c r="W4" s="14"/>
    </row>
    <row r="5" spans="1:29">
      <c r="B5" s="511">
        <v>2021</v>
      </c>
      <c r="C5" s="512"/>
      <c r="D5" s="513"/>
      <c r="E5" s="508">
        <v>2020</v>
      </c>
      <c r="F5" s="509"/>
      <c r="G5" s="509"/>
      <c r="H5" s="509"/>
      <c r="I5" s="510"/>
      <c r="J5" s="508">
        <v>2019</v>
      </c>
      <c r="K5" s="509"/>
      <c r="L5" s="509"/>
      <c r="M5" s="509"/>
      <c r="N5" s="510"/>
      <c r="O5" s="508">
        <v>2018</v>
      </c>
      <c r="P5" s="509"/>
      <c r="Q5" s="509"/>
      <c r="R5" s="509"/>
      <c r="S5" s="510"/>
      <c r="T5" s="501" t="s">
        <v>118</v>
      </c>
      <c r="U5" s="502"/>
      <c r="V5" s="502"/>
      <c r="W5" s="502"/>
      <c r="X5" s="503"/>
      <c r="Y5" s="15" t="s">
        <v>119</v>
      </c>
    </row>
    <row r="6" spans="1:29" ht="30.5">
      <c r="B6" s="17" t="s">
        <v>24</v>
      </c>
      <c r="C6" s="19" t="s">
        <v>25</v>
      </c>
      <c r="D6" s="19" t="s">
        <v>26</v>
      </c>
      <c r="E6" s="16" t="s">
        <v>24</v>
      </c>
      <c r="F6" s="17" t="s">
        <v>25</v>
      </c>
      <c r="G6" s="17" t="s">
        <v>26</v>
      </c>
      <c r="H6" s="19" t="s">
        <v>27</v>
      </c>
      <c r="I6" s="20" t="s">
        <v>117</v>
      </c>
      <c r="J6" s="16" t="s">
        <v>24</v>
      </c>
      <c r="K6" s="17" t="s">
        <v>25</v>
      </c>
      <c r="L6" s="17" t="s">
        <v>159</v>
      </c>
      <c r="M6" s="19" t="s">
        <v>27</v>
      </c>
      <c r="N6" s="20" t="s">
        <v>117</v>
      </c>
      <c r="O6" s="16" t="s">
        <v>24</v>
      </c>
      <c r="P6" s="17" t="s">
        <v>25</v>
      </c>
      <c r="Q6" s="18" t="s">
        <v>26</v>
      </c>
      <c r="R6" s="19" t="s">
        <v>27</v>
      </c>
      <c r="S6" s="20" t="s">
        <v>117</v>
      </c>
      <c r="T6" s="21" t="s">
        <v>24</v>
      </c>
      <c r="U6" s="18" t="s">
        <v>25</v>
      </c>
      <c r="V6" s="18" t="s">
        <v>99</v>
      </c>
      <c r="W6" s="19" t="s">
        <v>27</v>
      </c>
      <c r="X6" s="20" t="s">
        <v>117</v>
      </c>
      <c r="Y6" s="20" t="s">
        <v>117</v>
      </c>
    </row>
    <row r="7" spans="1:29">
      <c r="A7" s="11" t="s">
        <v>48</v>
      </c>
      <c r="B7" s="23"/>
      <c r="C7" s="23"/>
      <c r="D7" s="23"/>
      <c r="E7" s="22"/>
      <c r="F7" s="23"/>
      <c r="G7" s="23"/>
      <c r="H7" s="23"/>
      <c r="I7" s="393"/>
      <c r="J7" s="22"/>
      <c r="K7" s="23"/>
      <c r="L7" s="23"/>
      <c r="M7" s="23"/>
      <c r="N7" s="393"/>
      <c r="O7" s="22"/>
      <c r="P7" s="23"/>
      <c r="Q7" s="23"/>
      <c r="R7" s="24"/>
      <c r="S7" s="25"/>
      <c r="T7" s="22"/>
      <c r="U7" s="23"/>
      <c r="V7" s="23"/>
      <c r="W7" s="24"/>
      <c r="X7" s="25"/>
      <c r="Y7" s="25"/>
    </row>
    <row r="8" spans="1:29">
      <c r="A8" s="26" t="s">
        <v>0</v>
      </c>
      <c r="B8" s="28">
        <v>1783</v>
      </c>
      <c r="C8" s="28">
        <v>1687</v>
      </c>
      <c r="D8" s="28">
        <v>1750</v>
      </c>
      <c r="E8" s="27">
        <v>1220</v>
      </c>
      <c r="F8" s="28">
        <v>1260</v>
      </c>
      <c r="G8" s="28">
        <v>1597</v>
      </c>
      <c r="H8" s="28">
        <v>1556</v>
      </c>
      <c r="I8" s="394">
        <v>5633</v>
      </c>
      <c r="J8" s="27">
        <v>1539</v>
      </c>
      <c r="K8" s="28">
        <v>1410</v>
      </c>
      <c r="L8" s="28">
        <v>1546</v>
      </c>
      <c r="M8" s="28">
        <v>1344</v>
      </c>
      <c r="N8" s="394">
        <v>5839</v>
      </c>
      <c r="O8" s="27">
        <v>1444</v>
      </c>
      <c r="P8" s="28">
        <v>1352</v>
      </c>
      <c r="Q8" s="28">
        <v>1452</v>
      </c>
      <c r="R8" s="29">
        <v>1247</v>
      </c>
      <c r="S8" s="30">
        <v>5495</v>
      </c>
      <c r="T8" s="27">
        <v>1199</v>
      </c>
      <c r="U8" s="28">
        <v>1159</v>
      </c>
      <c r="V8" s="28">
        <v>1347</v>
      </c>
      <c r="W8" s="29">
        <v>1158</v>
      </c>
      <c r="X8" s="30">
        <v>4863</v>
      </c>
      <c r="Y8" s="30">
        <v>4572</v>
      </c>
      <c r="AA8" s="31"/>
      <c r="AB8" s="31"/>
      <c r="AC8" s="31"/>
    </row>
    <row r="9" spans="1:29">
      <c r="A9" s="26" t="s">
        <v>49</v>
      </c>
      <c r="B9" s="33">
        <v>33</v>
      </c>
      <c r="C9" s="33">
        <v>30</v>
      </c>
      <c r="D9" s="33">
        <v>32</v>
      </c>
      <c r="E9" s="32">
        <v>33</v>
      </c>
      <c r="F9" s="33">
        <v>32</v>
      </c>
      <c r="G9" s="33">
        <v>32</v>
      </c>
      <c r="H9" s="33">
        <v>28</v>
      </c>
      <c r="I9" s="395">
        <v>125</v>
      </c>
      <c r="J9" s="32">
        <v>36</v>
      </c>
      <c r="K9" s="33">
        <v>33</v>
      </c>
      <c r="L9" s="33">
        <v>35</v>
      </c>
      <c r="M9" s="33">
        <v>32</v>
      </c>
      <c r="N9" s="395">
        <v>136</v>
      </c>
      <c r="O9" s="32">
        <v>37</v>
      </c>
      <c r="P9" s="33">
        <v>33</v>
      </c>
      <c r="Q9" s="33">
        <v>34</v>
      </c>
      <c r="R9" s="34">
        <v>28</v>
      </c>
      <c r="S9" s="35">
        <v>132</v>
      </c>
      <c r="T9" s="32">
        <v>34</v>
      </c>
      <c r="U9" s="33">
        <v>32</v>
      </c>
      <c r="V9" s="33">
        <v>36</v>
      </c>
      <c r="W9" s="34">
        <v>32</v>
      </c>
      <c r="X9" s="35">
        <v>134</v>
      </c>
      <c r="Y9" s="35">
        <v>124</v>
      </c>
      <c r="AA9" s="31"/>
      <c r="AB9" s="31"/>
      <c r="AC9" s="31"/>
    </row>
    <row r="10" spans="1:29" ht="31">
      <c r="A10" s="36" t="s">
        <v>147</v>
      </c>
      <c r="B10" s="33">
        <v>15</v>
      </c>
      <c r="C10" s="33">
        <v>14</v>
      </c>
      <c r="D10" s="33">
        <v>17</v>
      </c>
      <c r="E10" s="32">
        <v>16</v>
      </c>
      <c r="F10" s="33">
        <v>15</v>
      </c>
      <c r="G10" s="33">
        <v>16</v>
      </c>
      <c r="H10" s="33">
        <v>14</v>
      </c>
      <c r="I10" s="395">
        <v>61</v>
      </c>
      <c r="J10" s="32">
        <v>17</v>
      </c>
      <c r="K10" s="33">
        <v>15</v>
      </c>
      <c r="L10" s="33">
        <v>16</v>
      </c>
      <c r="M10" s="33">
        <v>16</v>
      </c>
      <c r="N10" s="395">
        <v>64</v>
      </c>
      <c r="O10" s="32">
        <v>17</v>
      </c>
      <c r="P10" s="33">
        <v>15</v>
      </c>
      <c r="Q10" s="33">
        <v>15</v>
      </c>
      <c r="R10" s="34">
        <v>14</v>
      </c>
      <c r="S10" s="35">
        <v>61</v>
      </c>
      <c r="T10" s="32">
        <v>17</v>
      </c>
      <c r="U10" s="33">
        <v>15</v>
      </c>
      <c r="V10" s="33">
        <v>19</v>
      </c>
      <c r="W10" s="34">
        <v>18</v>
      </c>
      <c r="X10" s="35">
        <v>69</v>
      </c>
      <c r="Y10" s="35">
        <v>61</v>
      </c>
      <c r="AA10" s="31"/>
      <c r="AB10" s="31"/>
      <c r="AC10" s="31"/>
    </row>
    <row r="11" spans="1:29">
      <c r="A11" s="36" t="s">
        <v>89</v>
      </c>
      <c r="B11" s="38">
        <v>1</v>
      </c>
      <c r="C11" s="38">
        <v>3</v>
      </c>
      <c r="D11" s="38">
        <v>2</v>
      </c>
      <c r="E11" s="37">
        <v>0</v>
      </c>
      <c r="F11" s="38">
        <v>0</v>
      </c>
      <c r="G11" s="38">
        <v>1</v>
      </c>
      <c r="H11" s="38">
        <v>1</v>
      </c>
      <c r="I11" s="396">
        <v>2</v>
      </c>
      <c r="J11" s="37">
        <v>0</v>
      </c>
      <c r="K11" s="38">
        <v>0</v>
      </c>
      <c r="L11" s="38">
        <v>1</v>
      </c>
      <c r="M11" s="38">
        <v>0</v>
      </c>
      <c r="N11" s="396">
        <v>1</v>
      </c>
      <c r="O11" s="37">
        <v>0</v>
      </c>
      <c r="P11" s="38">
        <v>0</v>
      </c>
      <c r="Q11" s="38">
        <v>0</v>
      </c>
      <c r="R11" s="39">
        <v>0</v>
      </c>
      <c r="S11" s="40">
        <v>0</v>
      </c>
      <c r="T11" s="37">
        <v>0</v>
      </c>
      <c r="U11" s="38">
        <v>0</v>
      </c>
      <c r="V11" s="38">
        <v>0</v>
      </c>
      <c r="W11" s="39">
        <v>0</v>
      </c>
      <c r="X11" s="40">
        <v>0</v>
      </c>
      <c r="Y11" s="40">
        <v>0</v>
      </c>
      <c r="AA11" s="31"/>
      <c r="AB11" s="31"/>
      <c r="AC11" s="31"/>
    </row>
    <row r="12" spans="1:29">
      <c r="A12" s="26" t="s">
        <v>50</v>
      </c>
      <c r="B12" s="33">
        <v>1832</v>
      </c>
      <c r="C12" s="33">
        <v>1734</v>
      </c>
      <c r="D12" s="33">
        <v>1801</v>
      </c>
      <c r="E12" s="32">
        <v>1269</v>
      </c>
      <c r="F12" s="33">
        <v>1307</v>
      </c>
      <c r="G12" s="33">
        <v>1646</v>
      </c>
      <c r="H12" s="33">
        <v>1599</v>
      </c>
      <c r="I12" s="395">
        <v>5821</v>
      </c>
      <c r="J12" s="32">
        <v>1592</v>
      </c>
      <c r="K12" s="33">
        <v>1458</v>
      </c>
      <c r="L12" s="33">
        <v>1598</v>
      </c>
      <c r="M12" s="33">
        <v>1392</v>
      </c>
      <c r="N12" s="395">
        <v>6040</v>
      </c>
      <c r="O12" s="32">
        <f>SUM(O8:O10)</f>
        <v>1498</v>
      </c>
      <c r="P12" s="33">
        <v>1400</v>
      </c>
      <c r="Q12" s="33">
        <v>1501</v>
      </c>
      <c r="R12" s="34">
        <v>1289</v>
      </c>
      <c r="S12" s="35">
        <v>5688</v>
      </c>
      <c r="T12" s="32">
        <f>SUM(T8:T10)</f>
        <v>1250</v>
      </c>
      <c r="U12" s="33">
        <v>1206</v>
      </c>
      <c r="V12" s="33">
        <v>1402</v>
      </c>
      <c r="W12" s="34">
        <v>1208</v>
      </c>
      <c r="X12" s="35">
        <v>5066</v>
      </c>
      <c r="Y12" s="35">
        <v>4757</v>
      </c>
      <c r="AA12" s="31"/>
      <c r="AB12" s="31"/>
      <c r="AC12" s="31"/>
    </row>
    <row r="13" spans="1:29">
      <c r="A13" s="41" t="s">
        <v>15</v>
      </c>
      <c r="B13" s="43"/>
      <c r="C13" s="43"/>
      <c r="D13" s="43"/>
      <c r="E13" s="42"/>
      <c r="F13" s="43"/>
      <c r="G13" s="43"/>
      <c r="H13" s="43"/>
      <c r="I13" s="44"/>
      <c r="J13" s="42"/>
      <c r="K13" s="43"/>
      <c r="L13" s="43"/>
      <c r="M13" s="43"/>
      <c r="N13" s="44"/>
      <c r="O13" s="42"/>
      <c r="P13" s="43"/>
      <c r="Q13" s="43"/>
      <c r="R13" s="43"/>
      <c r="S13" s="44"/>
      <c r="T13" s="42"/>
      <c r="U13" s="43"/>
      <c r="V13" s="43"/>
      <c r="W13" s="43"/>
      <c r="X13" s="44"/>
      <c r="Y13" s="44">
        <v>0</v>
      </c>
    </row>
    <row r="14" spans="1:29">
      <c r="A14" s="26" t="s">
        <v>16</v>
      </c>
      <c r="B14" s="45"/>
      <c r="C14" s="45"/>
      <c r="D14" s="45"/>
      <c r="E14" s="32"/>
      <c r="F14" s="45"/>
      <c r="G14" s="45"/>
      <c r="H14" s="45"/>
      <c r="I14" s="397"/>
      <c r="J14" s="32"/>
      <c r="K14" s="45"/>
      <c r="L14" s="45"/>
      <c r="M14" s="45"/>
      <c r="N14" s="397"/>
      <c r="O14" s="32"/>
      <c r="P14" s="45"/>
      <c r="Q14" s="45"/>
      <c r="R14" s="34"/>
      <c r="S14" s="35"/>
      <c r="T14" s="32"/>
      <c r="U14" s="45"/>
      <c r="V14" s="45"/>
      <c r="W14" s="34"/>
      <c r="X14" s="35"/>
      <c r="Y14" s="35"/>
    </row>
    <row r="15" spans="1:29">
      <c r="A15" s="26" t="s">
        <v>17</v>
      </c>
      <c r="B15" s="33">
        <v>540</v>
      </c>
      <c r="C15" s="33">
        <v>522</v>
      </c>
      <c r="D15" s="33">
        <v>567</v>
      </c>
      <c r="E15" s="32">
        <v>392</v>
      </c>
      <c r="F15" s="33">
        <v>419</v>
      </c>
      <c r="G15" s="33">
        <v>504</v>
      </c>
      <c r="H15" s="33">
        <v>486</v>
      </c>
      <c r="I15" s="395">
        <v>1801</v>
      </c>
      <c r="J15" s="32">
        <v>476</v>
      </c>
      <c r="K15" s="33">
        <v>450</v>
      </c>
      <c r="L15" s="33">
        <v>477</v>
      </c>
      <c r="M15" s="33">
        <v>432</v>
      </c>
      <c r="N15" s="395">
        <v>1835</v>
      </c>
      <c r="O15" s="32">
        <v>424</v>
      </c>
      <c r="P15" s="33">
        <v>413</v>
      </c>
      <c r="Q15" s="33">
        <v>444</v>
      </c>
      <c r="R15" s="34">
        <v>398</v>
      </c>
      <c r="S15" s="35">
        <v>1679</v>
      </c>
      <c r="T15" s="32">
        <v>353</v>
      </c>
      <c r="U15" s="33">
        <v>348</v>
      </c>
      <c r="V15" s="33">
        <v>400</v>
      </c>
      <c r="W15" s="34">
        <v>354</v>
      </c>
      <c r="X15" s="35">
        <v>1455</v>
      </c>
      <c r="Y15" s="35">
        <v>1374</v>
      </c>
      <c r="AA15" s="31"/>
      <c r="AB15" s="31"/>
      <c r="AC15" s="31"/>
    </row>
    <row r="16" spans="1:29">
      <c r="A16" s="26" t="s">
        <v>18</v>
      </c>
      <c r="B16" s="33">
        <v>398</v>
      </c>
      <c r="C16" s="33">
        <v>391</v>
      </c>
      <c r="D16" s="33">
        <v>425</v>
      </c>
      <c r="E16" s="32">
        <v>287</v>
      </c>
      <c r="F16" s="33">
        <v>271</v>
      </c>
      <c r="G16" s="33">
        <v>330</v>
      </c>
      <c r="H16" s="33">
        <v>359</v>
      </c>
      <c r="I16" s="395">
        <v>1247</v>
      </c>
      <c r="J16" s="32">
        <v>320</v>
      </c>
      <c r="K16" s="33">
        <v>311</v>
      </c>
      <c r="L16" s="33">
        <v>311</v>
      </c>
      <c r="M16" s="33">
        <v>303</v>
      </c>
      <c r="N16" s="395">
        <v>1245</v>
      </c>
      <c r="O16" s="32">
        <v>293</v>
      </c>
      <c r="P16" s="33">
        <v>289</v>
      </c>
      <c r="Q16" s="33">
        <v>297</v>
      </c>
      <c r="R16" s="34">
        <v>288</v>
      </c>
      <c r="S16" s="35">
        <v>1167</v>
      </c>
      <c r="T16" s="32">
        <v>241</v>
      </c>
      <c r="U16" s="33">
        <v>241</v>
      </c>
      <c r="V16" s="33">
        <v>266</v>
      </c>
      <c r="W16" s="34">
        <v>265</v>
      </c>
      <c r="X16" s="35">
        <v>1013</v>
      </c>
      <c r="Y16" s="35">
        <v>932</v>
      </c>
      <c r="AA16" s="31"/>
      <c r="AB16" s="31"/>
      <c r="AC16" s="31"/>
    </row>
    <row r="17" spans="1:29">
      <c r="A17" s="26" t="s">
        <v>19</v>
      </c>
      <c r="B17" s="38">
        <v>490</v>
      </c>
      <c r="C17" s="38">
        <v>490</v>
      </c>
      <c r="D17" s="450">
        <v>520</v>
      </c>
      <c r="E17" s="32">
        <v>375</v>
      </c>
      <c r="F17" s="38">
        <v>387</v>
      </c>
      <c r="G17" s="38">
        <v>453</v>
      </c>
      <c r="H17" s="38">
        <v>450</v>
      </c>
      <c r="I17" s="396">
        <v>1665</v>
      </c>
      <c r="J17" s="32">
        <v>434</v>
      </c>
      <c r="K17" s="38">
        <v>424</v>
      </c>
      <c r="L17" s="38">
        <v>447</v>
      </c>
      <c r="M17" s="38">
        <v>412</v>
      </c>
      <c r="N17" s="396">
        <v>1717</v>
      </c>
      <c r="O17" s="32">
        <v>426</v>
      </c>
      <c r="P17" s="38">
        <v>423</v>
      </c>
      <c r="Q17" s="38">
        <v>432</v>
      </c>
      <c r="R17" s="34">
        <v>384</v>
      </c>
      <c r="S17" s="35">
        <v>1665</v>
      </c>
      <c r="T17" s="32">
        <v>356</v>
      </c>
      <c r="U17" s="38">
        <v>367</v>
      </c>
      <c r="V17" s="38">
        <v>416</v>
      </c>
      <c r="W17" s="34">
        <v>379</v>
      </c>
      <c r="X17" s="35">
        <v>1518</v>
      </c>
      <c r="Y17" s="35">
        <v>1523</v>
      </c>
      <c r="AA17" s="31"/>
      <c r="AB17" s="31"/>
      <c r="AC17" s="31"/>
    </row>
    <row r="18" spans="1:29">
      <c r="A18" s="26" t="s">
        <v>134</v>
      </c>
      <c r="B18" s="33">
        <v>1428</v>
      </c>
      <c r="C18" s="33">
        <v>1403</v>
      </c>
      <c r="D18" s="33">
        <v>1512</v>
      </c>
      <c r="E18" s="46">
        <v>1054</v>
      </c>
      <c r="F18" s="33">
        <v>1077</v>
      </c>
      <c r="G18" s="33">
        <v>1287</v>
      </c>
      <c r="H18" s="33">
        <v>1295</v>
      </c>
      <c r="I18" s="395">
        <v>4713</v>
      </c>
      <c r="J18" s="46">
        <v>1230</v>
      </c>
      <c r="K18" s="33">
        <v>1185</v>
      </c>
      <c r="L18" s="33">
        <v>1235</v>
      </c>
      <c r="M18" s="33">
        <v>1147</v>
      </c>
      <c r="N18" s="395">
        <v>4797</v>
      </c>
      <c r="O18" s="46">
        <f>SUM(O15:O17)</f>
        <v>1143</v>
      </c>
      <c r="P18" s="33">
        <f>SUM(P15:P17)</f>
        <v>1125</v>
      </c>
      <c r="Q18" s="33">
        <v>1173</v>
      </c>
      <c r="R18" s="47">
        <v>1070</v>
      </c>
      <c r="S18" s="48">
        <v>4511</v>
      </c>
      <c r="T18" s="46">
        <v>950</v>
      </c>
      <c r="U18" s="33">
        <v>956</v>
      </c>
      <c r="V18" s="33">
        <v>1082</v>
      </c>
      <c r="W18" s="47">
        <v>998</v>
      </c>
      <c r="X18" s="48">
        <v>3986</v>
      </c>
      <c r="Y18" s="48">
        <v>3829</v>
      </c>
      <c r="AA18" s="31"/>
      <c r="AB18" s="31"/>
      <c r="AC18" s="31"/>
    </row>
    <row r="19" spans="1:29">
      <c r="A19" s="26" t="s">
        <v>4</v>
      </c>
      <c r="B19" s="33">
        <v>55</v>
      </c>
      <c r="C19" s="33">
        <v>58</v>
      </c>
      <c r="D19" s="33">
        <v>62</v>
      </c>
      <c r="E19" s="32">
        <v>46</v>
      </c>
      <c r="F19" s="33">
        <v>42</v>
      </c>
      <c r="G19" s="33">
        <v>50</v>
      </c>
      <c r="H19" s="33">
        <v>62</v>
      </c>
      <c r="I19" s="395">
        <v>200</v>
      </c>
      <c r="J19" s="32">
        <v>49</v>
      </c>
      <c r="K19" s="33">
        <v>49</v>
      </c>
      <c r="L19" s="33">
        <v>50</v>
      </c>
      <c r="M19" s="33">
        <v>59</v>
      </c>
      <c r="N19" s="395">
        <v>207</v>
      </c>
      <c r="O19" s="32">
        <v>46</v>
      </c>
      <c r="P19" s="33">
        <v>45</v>
      </c>
      <c r="Q19" s="33">
        <v>44</v>
      </c>
      <c r="R19" s="34">
        <v>58</v>
      </c>
      <c r="S19" s="35">
        <v>193</v>
      </c>
      <c r="T19" s="32">
        <v>39</v>
      </c>
      <c r="U19" s="33">
        <v>38</v>
      </c>
      <c r="V19" s="33">
        <v>44</v>
      </c>
      <c r="W19" s="34">
        <v>55</v>
      </c>
      <c r="X19" s="35">
        <v>176</v>
      </c>
      <c r="Y19" s="35">
        <v>162</v>
      </c>
      <c r="AA19" s="31"/>
      <c r="AB19" s="31"/>
      <c r="AC19" s="31"/>
    </row>
    <row r="20" spans="1:29">
      <c r="A20" s="26" t="s">
        <v>51</v>
      </c>
      <c r="B20" s="33">
        <v>16</v>
      </c>
      <c r="C20" s="33">
        <v>15</v>
      </c>
      <c r="D20" s="33">
        <v>16</v>
      </c>
      <c r="E20" s="32">
        <v>16</v>
      </c>
      <c r="F20" s="33">
        <v>16</v>
      </c>
      <c r="G20" s="33">
        <v>16</v>
      </c>
      <c r="H20" s="33">
        <v>14</v>
      </c>
      <c r="I20" s="395">
        <v>62</v>
      </c>
      <c r="J20" s="32">
        <v>19</v>
      </c>
      <c r="K20" s="33">
        <v>16</v>
      </c>
      <c r="L20" s="33">
        <v>18</v>
      </c>
      <c r="M20" s="33">
        <v>16</v>
      </c>
      <c r="N20" s="395">
        <v>69</v>
      </c>
      <c r="O20" s="32">
        <v>19</v>
      </c>
      <c r="P20" s="33">
        <v>17</v>
      </c>
      <c r="Q20" s="33">
        <v>17</v>
      </c>
      <c r="R20" s="34">
        <v>16</v>
      </c>
      <c r="S20" s="35">
        <v>69</v>
      </c>
      <c r="T20" s="32">
        <v>17</v>
      </c>
      <c r="U20" s="33">
        <v>17</v>
      </c>
      <c r="V20" s="33">
        <v>19</v>
      </c>
      <c r="W20" s="34">
        <v>16</v>
      </c>
      <c r="X20" s="35">
        <v>69</v>
      </c>
      <c r="Y20" s="35">
        <v>69</v>
      </c>
      <c r="AA20" s="31"/>
      <c r="AB20" s="31"/>
      <c r="AC20" s="31"/>
    </row>
    <row r="21" spans="1:29" ht="31">
      <c r="A21" s="36" t="s">
        <v>132</v>
      </c>
      <c r="B21" s="33">
        <v>15</v>
      </c>
      <c r="C21" s="33">
        <v>14</v>
      </c>
      <c r="D21" s="33">
        <v>16</v>
      </c>
      <c r="E21" s="32">
        <v>16</v>
      </c>
      <c r="F21" s="33">
        <v>15</v>
      </c>
      <c r="G21" s="33">
        <v>16</v>
      </c>
      <c r="H21" s="33">
        <v>14</v>
      </c>
      <c r="I21" s="395">
        <v>61</v>
      </c>
      <c r="J21" s="32">
        <v>17</v>
      </c>
      <c r="K21" s="33">
        <v>15</v>
      </c>
      <c r="L21" s="33">
        <v>16</v>
      </c>
      <c r="M21" s="33">
        <v>16</v>
      </c>
      <c r="N21" s="395">
        <v>64</v>
      </c>
      <c r="O21" s="32">
        <v>17</v>
      </c>
      <c r="P21" s="33">
        <v>15</v>
      </c>
      <c r="Q21" s="33">
        <v>15</v>
      </c>
      <c r="R21" s="34">
        <v>13</v>
      </c>
      <c r="S21" s="35">
        <v>60</v>
      </c>
      <c r="T21" s="32">
        <v>17</v>
      </c>
      <c r="U21" s="33">
        <v>15</v>
      </c>
      <c r="V21" s="33">
        <v>19</v>
      </c>
      <c r="W21" s="34">
        <v>19</v>
      </c>
      <c r="X21" s="35">
        <v>70</v>
      </c>
      <c r="Y21" s="35">
        <v>61</v>
      </c>
      <c r="AA21" s="31"/>
      <c r="AB21" s="31"/>
      <c r="AC21" s="31"/>
    </row>
    <row r="22" spans="1:29">
      <c r="A22" s="36" t="s">
        <v>106</v>
      </c>
      <c r="B22" s="33">
        <v>0</v>
      </c>
      <c r="C22" s="33">
        <v>1</v>
      </c>
      <c r="D22" s="33">
        <v>2</v>
      </c>
      <c r="E22" s="32">
        <v>0</v>
      </c>
      <c r="F22" s="33">
        <v>0</v>
      </c>
      <c r="G22" s="33">
        <v>0</v>
      </c>
      <c r="H22" s="33">
        <v>1</v>
      </c>
      <c r="I22" s="395">
        <v>1</v>
      </c>
      <c r="J22" s="32">
        <v>0</v>
      </c>
      <c r="K22" s="33">
        <v>0</v>
      </c>
      <c r="L22" s="33">
        <v>0</v>
      </c>
      <c r="M22" s="33">
        <v>1</v>
      </c>
      <c r="N22" s="395">
        <v>1</v>
      </c>
      <c r="O22" s="32">
        <v>0</v>
      </c>
      <c r="P22" s="33">
        <v>0</v>
      </c>
      <c r="Q22" s="33">
        <v>0</v>
      </c>
      <c r="R22" s="34">
        <v>0</v>
      </c>
      <c r="S22" s="35">
        <v>0</v>
      </c>
      <c r="T22" s="32">
        <v>0</v>
      </c>
      <c r="U22" s="33">
        <v>0</v>
      </c>
      <c r="V22" s="33">
        <v>0</v>
      </c>
      <c r="W22" s="34">
        <v>0</v>
      </c>
      <c r="X22" s="35">
        <v>0</v>
      </c>
      <c r="Y22" s="35">
        <v>0</v>
      </c>
      <c r="AA22" s="31"/>
      <c r="AB22" s="31"/>
      <c r="AC22" s="31"/>
    </row>
    <row r="23" spans="1:29">
      <c r="A23" s="26" t="s">
        <v>52</v>
      </c>
      <c r="B23" s="33">
        <v>0</v>
      </c>
      <c r="C23" s="33">
        <v>6</v>
      </c>
      <c r="D23" s="33">
        <v>1</v>
      </c>
      <c r="E23" s="32">
        <v>1</v>
      </c>
      <c r="F23" s="33">
        <v>10</v>
      </c>
      <c r="G23" s="33">
        <v>1</v>
      </c>
      <c r="H23" s="33">
        <v>13</v>
      </c>
      <c r="I23" s="395">
        <v>25</v>
      </c>
      <c r="J23" s="32">
        <v>7</v>
      </c>
      <c r="K23" s="33">
        <v>0</v>
      </c>
      <c r="L23" s="33">
        <v>0</v>
      </c>
      <c r="M23" s="33">
        <v>2</v>
      </c>
      <c r="N23" s="395">
        <v>9</v>
      </c>
      <c r="O23" s="32">
        <v>0</v>
      </c>
      <c r="P23" s="33">
        <v>6</v>
      </c>
      <c r="Q23" s="33">
        <v>0</v>
      </c>
      <c r="R23" s="49">
        <v>4</v>
      </c>
      <c r="S23" s="35">
        <v>10</v>
      </c>
      <c r="T23" s="32">
        <v>1</v>
      </c>
      <c r="U23" s="33">
        <v>9</v>
      </c>
      <c r="V23" s="33">
        <v>0</v>
      </c>
      <c r="W23" s="49">
        <v>10</v>
      </c>
      <c r="X23" s="35">
        <v>20</v>
      </c>
      <c r="Y23" s="35">
        <v>41</v>
      </c>
      <c r="AA23" s="31"/>
      <c r="AB23" s="31"/>
      <c r="AC23" s="31"/>
    </row>
    <row r="24" spans="1:29">
      <c r="A24" s="26" t="s">
        <v>53</v>
      </c>
      <c r="B24" s="38">
        <v>-9</v>
      </c>
      <c r="C24" s="38">
        <v>-3</v>
      </c>
      <c r="D24" s="450">
        <v>-4</v>
      </c>
      <c r="E24" s="32">
        <v>-17</v>
      </c>
      <c r="F24" s="38">
        <v>-12</v>
      </c>
      <c r="G24" s="38">
        <v>-10</v>
      </c>
      <c r="H24" s="38">
        <v>-3</v>
      </c>
      <c r="I24" s="396">
        <v>-42</v>
      </c>
      <c r="J24" s="32">
        <v>-18</v>
      </c>
      <c r="K24" s="38">
        <v>-12</v>
      </c>
      <c r="L24" s="38">
        <v>-16</v>
      </c>
      <c r="M24" s="38">
        <v>-10</v>
      </c>
      <c r="N24" s="396">
        <v>-56</v>
      </c>
      <c r="O24" s="32">
        <v>-23</v>
      </c>
      <c r="P24" s="38">
        <v>-7</v>
      </c>
      <c r="Q24" s="50">
        <v>-12</v>
      </c>
      <c r="R24" s="49">
        <v>-8</v>
      </c>
      <c r="S24" s="35">
        <v>-50</v>
      </c>
      <c r="T24" s="420">
        <v>-19</v>
      </c>
      <c r="U24" s="38">
        <v>-11</v>
      </c>
      <c r="V24" s="50">
        <v>-18</v>
      </c>
      <c r="W24" s="49">
        <v>-9</v>
      </c>
      <c r="X24" s="35">
        <v>-57</v>
      </c>
      <c r="Y24" s="35">
        <v>-46</v>
      </c>
      <c r="AA24" s="31"/>
      <c r="AB24" s="31"/>
      <c r="AC24" s="31"/>
    </row>
    <row r="25" spans="1:29">
      <c r="A25" s="26" t="s">
        <v>56</v>
      </c>
      <c r="B25" s="38">
        <v>1505</v>
      </c>
      <c r="C25" s="38">
        <v>1494</v>
      </c>
      <c r="D25" s="38">
        <v>1605</v>
      </c>
      <c r="E25" s="51">
        <v>1116</v>
      </c>
      <c r="F25" s="38">
        <v>1148</v>
      </c>
      <c r="G25" s="38">
        <v>1360</v>
      </c>
      <c r="H25" s="38">
        <v>1396</v>
      </c>
      <c r="I25" s="396">
        <v>5020</v>
      </c>
      <c r="J25" s="51">
        <v>1304</v>
      </c>
      <c r="K25" s="38">
        <v>1253</v>
      </c>
      <c r="L25" s="38">
        <v>1303</v>
      </c>
      <c r="M25" s="38">
        <v>1231</v>
      </c>
      <c r="N25" s="396">
        <v>5091</v>
      </c>
      <c r="O25" s="51">
        <f>SUM(O18:O24)</f>
        <v>1202</v>
      </c>
      <c r="P25" s="38">
        <f>SUM(P18:P24)</f>
        <v>1201</v>
      </c>
      <c r="Q25" s="38">
        <v>1237</v>
      </c>
      <c r="R25" s="52">
        <v>1153</v>
      </c>
      <c r="S25" s="53">
        <v>4793</v>
      </c>
      <c r="T25" s="51">
        <v>1005</v>
      </c>
      <c r="U25" s="38">
        <v>1024</v>
      </c>
      <c r="V25" s="38">
        <v>1146</v>
      </c>
      <c r="W25" s="52">
        <v>1089</v>
      </c>
      <c r="X25" s="53">
        <v>4264</v>
      </c>
      <c r="Y25" s="53">
        <v>4116</v>
      </c>
      <c r="AA25" s="31"/>
      <c r="AB25" s="31"/>
      <c r="AC25" s="31"/>
    </row>
    <row r="26" spans="1:29" s="58" customFormat="1" ht="16" thickBot="1">
      <c r="A26" s="41" t="s">
        <v>23</v>
      </c>
      <c r="B26" s="55">
        <v>327</v>
      </c>
      <c r="C26" s="55">
        <v>240</v>
      </c>
      <c r="D26" s="55">
        <v>196</v>
      </c>
      <c r="E26" s="54">
        <v>153</v>
      </c>
      <c r="F26" s="55">
        <v>159</v>
      </c>
      <c r="G26" s="55">
        <v>286</v>
      </c>
      <c r="H26" s="55">
        <v>203</v>
      </c>
      <c r="I26" s="398">
        <v>801</v>
      </c>
      <c r="J26" s="54">
        <v>288</v>
      </c>
      <c r="K26" s="55">
        <v>205</v>
      </c>
      <c r="L26" s="55">
        <v>295</v>
      </c>
      <c r="M26" s="55">
        <v>161</v>
      </c>
      <c r="N26" s="398">
        <v>949</v>
      </c>
      <c r="O26" s="54">
        <f>O12-O25</f>
        <v>296</v>
      </c>
      <c r="P26" s="55">
        <v>199</v>
      </c>
      <c r="Q26" s="55">
        <v>264</v>
      </c>
      <c r="R26" s="56">
        <v>136</v>
      </c>
      <c r="S26" s="57">
        <v>895</v>
      </c>
      <c r="T26" s="54">
        <v>245</v>
      </c>
      <c r="U26" s="55">
        <v>182</v>
      </c>
      <c r="V26" s="55">
        <v>256</v>
      </c>
      <c r="W26" s="56">
        <v>119</v>
      </c>
      <c r="X26" s="57">
        <v>802</v>
      </c>
      <c r="Y26" s="57">
        <v>641</v>
      </c>
      <c r="AA26" s="31"/>
      <c r="AB26" s="31"/>
      <c r="AC26" s="31"/>
    </row>
    <row r="27" spans="1:29" ht="16" thickTop="1">
      <c r="B27" s="60"/>
      <c r="C27" s="60"/>
      <c r="D27" s="60"/>
      <c r="E27" s="59"/>
      <c r="F27" s="60"/>
      <c r="G27" s="60"/>
      <c r="H27" s="60"/>
      <c r="I27" s="399"/>
      <c r="J27" s="59"/>
      <c r="K27" s="60"/>
      <c r="L27" s="60"/>
      <c r="M27" s="60"/>
      <c r="N27" s="399"/>
      <c r="O27" s="59"/>
      <c r="P27" s="60"/>
      <c r="Q27" s="60"/>
      <c r="R27" s="24"/>
      <c r="S27" s="25"/>
      <c r="T27" s="59"/>
      <c r="U27" s="60"/>
      <c r="V27" s="60"/>
      <c r="W27" s="24"/>
      <c r="X27" s="25"/>
      <c r="Y27" s="25"/>
    </row>
    <row r="28" spans="1:29">
      <c r="A28" s="26" t="s">
        <v>0</v>
      </c>
      <c r="B28" s="62">
        <v>1</v>
      </c>
      <c r="C28" s="62">
        <v>1</v>
      </c>
      <c r="D28" s="62">
        <v>1</v>
      </c>
      <c r="E28" s="61">
        <v>1</v>
      </c>
      <c r="F28" s="62">
        <v>1</v>
      </c>
      <c r="G28" s="62">
        <v>1</v>
      </c>
      <c r="H28" s="62">
        <v>1</v>
      </c>
      <c r="I28" s="400">
        <v>1</v>
      </c>
      <c r="J28" s="61">
        <v>1</v>
      </c>
      <c r="K28" s="62">
        <v>1</v>
      </c>
      <c r="L28" s="62">
        <v>1</v>
      </c>
      <c r="M28" s="62">
        <v>1</v>
      </c>
      <c r="N28" s="400">
        <v>1</v>
      </c>
      <c r="O28" s="61">
        <v>1</v>
      </c>
      <c r="P28" s="62">
        <v>1</v>
      </c>
      <c r="Q28" s="62">
        <v>1</v>
      </c>
      <c r="R28" s="63">
        <v>1</v>
      </c>
      <c r="S28" s="64">
        <v>1</v>
      </c>
      <c r="T28" s="65">
        <v>1</v>
      </c>
      <c r="U28" s="62">
        <v>1</v>
      </c>
      <c r="V28" s="62">
        <v>1</v>
      </c>
      <c r="W28" s="66">
        <v>1</v>
      </c>
      <c r="X28" s="67">
        <v>1</v>
      </c>
      <c r="Y28" s="67">
        <v>1</v>
      </c>
    </row>
    <row r="29" spans="1:29">
      <c r="A29" s="26" t="s">
        <v>17</v>
      </c>
      <c r="B29" s="69">
        <v>30.3</v>
      </c>
      <c r="C29" s="69">
        <v>30.9</v>
      </c>
      <c r="D29" s="69">
        <v>32.4</v>
      </c>
      <c r="E29" s="68">
        <v>32.1</v>
      </c>
      <c r="F29" s="69">
        <v>33.299999999999997</v>
      </c>
      <c r="G29" s="69">
        <v>31.6</v>
      </c>
      <c r="H29" s="69">
        <v>31.2</v>
      </c>
      <c r="I29" s="401">
        <v>32</v>
      </c>
      <c r="J29" s="68">
        <v>30.9</v>
      </c>
      <c r="K29" s="69">
        <v>31.9</v>
      </c>
      <c r="L29" s="69">
        <v>30.9</v>
      </c>
      <c r="M29" s="69">
        <v>32.200000000000003</v>
      </c>
      <c r="N29" s="401">
        <v>31.4</v>
      </c>
      <c r="O29" s="68">
        <v>29.299999999999997</v>
      </c>
      <c r="P29" s="69">
        <v>30.5</v>
      </c>
      <c r="Q29" s="69">
        <v>30.6</v>
      </c>
      <c r="R29" s="70">
        <v>31.8</v>
      </c>
      <c r="S29" s="71">
        <v>30.5</v>
      </c>
      <c r="T29" s="72">
        <v>29.4</v>
      </c>
      <c r="U29" s="69">
        <v>30.1</v>
      </c>
      <c r="V29" s="69">
        <v>29.7</v>
      </c>
      <c r="W29" s="73">
        <v>30.6</v>
      </c>
      <c r="X29" s="74">
        <v>29.9</v>
      </c>
      <c r="Y29" s="74">
        <v>30.1</v>
      </c>
    </row>
    <row r="30" spans="1:29">
      <c r="A30" s="26" t="s">
        <v>18</v>
      </c>
      <c r="B30" s="69">
        <v>22.3</v>
      </c>
      <c r="C30" s="69">
        <v>23.2</v>
      </c>
      <c r="D30" s="69">
        <v>24.3</v>
      </c>
      <c r="E30" s="68">
        <v>23.5</v>
      </c>
      <c r="F30" s="69">
        <v>21.5</v>
      </c>
      <c r="G30" s="69">
        <v>20.7</v>
      </c>
      <c r="H30" s="69">
        <v>23.1</v>
      </c>
      <c r="I30" s="401">
        <v>22.1</v>
      </c>
      <c r="J30" s="68">
        <v>20.8</v>
      </c>
      <c r="K30" s="69">
        <v>22</v>
      </c>
      <c r="L30" s="69">
        <v>20.100000000000001</v>
      </c>
      <c r="M30" s="69">
        <v>22.6</v>
      </c>
      <c r="N30" s="401">
        <v>21.3</v>
      </c>
      <c r="O30" s="68">
        <v>20.3</v>
      </c>
      <c r="P30" s="69">
        <v>21.4</v>
      </c>
      <c r="Q30" s="69">
        <v>20.399999999999999</v>
      </c>
      <c r="R30" s="70">
        <v>23.1</v>
      </c>
      <c r="S30" s="71">
        <v>21.2</v>
      </c>
      <c r="T30" s="72">
        <v>20.100000000000001</v>
      </c>
      <c r="U30" s="69">
        <v>20.8</v>
      </c>
      <c r="V30" s="69">
        <v>19.7</v>
      </c>
      <c r="W30" s="73">
        <v>22.9</v>
      </c>
      <c r="X30" s="74">
        <v>20.8</v>
      </c>
      <c r="Y30" s="74">
        <v>20.399999999999999</v>
      </c>
    </row>
    <row r="31" spans="1:29">
      <c r="A31" s="26" t="s">
        <v>19</v>
      </c>
      <c r="B31" s="75">
        <v>27.5</v>
      </c>
      <c r="C31" s="75">
        <v>29.1</v>
      </c>
      <c r="D31" s="451">
        <v>29.700000000000003</v>
      </c>
      <c r="E31" s="68">
        <v>30.8</v>
      </c>
      <c r="F31" s="75">
        <v>30.6</v>
      </c>
      <c r="G31" s="75">
        <v>28.3</v>
      </c>
      <c r="H31" s="75">
        <v>28.9</v>
      </c>
      <c r="I31" s="403">
        <v>29.6</v>
      </c>
      <c r="J31" s="68">
        <v>28.3</v>
      </c>
      <c r="K31" s="75">
        <v>30</v>
      </c>
      <c r="L31" s="75">
        <v>28.9</v>
      </c>
      <c r="M31" s="75">
        <v>30.7</v>
      </c>
      <c r="N31" s="403">
        <v>29.5</v>
      </c>
      <c r="O31" s="68">
        <v>29.500000000000004</v>
      </c>
      <c r="P31" s="75">
        <v>31.3</v>
      </c>
      <c r="Q31" s="75">
        <v>29.8</v>
      </c>
      <c r="R31" s="70">
        <v>30.8</v>
      </c>
      <c r="S31" s="71">
        <v>30.4</v>
      </c>
      <c r="T31" s="72">
        <v>29.742047879739026</v>
      </c>
      <c r="U31" s="75">
        <v>31.564734660469963</v>
      </c>
      <c r="V31" s="75">
        <v>30.965810184782182</v>
      </c>
      <c r="W31" s="73">
        <v>32.59009106219662</v>
      </c>
      <c r="X31" s="74">
        <v>31.3</v>
      </c>
      <c r="Y31" s="74">
        <v>33.271508722035044</v>
      </c>
    </row>
    <row r="32" spans="1:29">
      <c r="A32" s="10" t="s">
        <v>6</v>
      </c>
      <c r="B32" s="77">
        <v>0.19900000000000001</v>
      </c>
      <c r="C32" s="77">
        <v>0.16800000000000001</v>
      </c>
      <c r="D32" s="77">
        <v>0.13600000000000001</v>
      </c>
      <c r="E32" s="76">
        <v>0.13600000000000001</v>
      </c>
      <c r="F32" s="77">
        <v>0.14599999999999999</v>
      </c>
      <c r="G32" s="77">
        <v>0.19400000000000001</v>
      </c>
      <c r="H32" s="77">
        <v>0.16800000000000001</v>
      </c>
      <c r="I32" s="402">
        <v>0.16300000000000001</v>
      </c>
      <c r="J32" s="76">
        <v>0.2</v>
      </c>
      <c r="K32" s="77">
        <v>0.161</v>
      </c>
      <c r="L32" s="77">
        <v>0.20100000000000001</v>
      </c>
      <c r="M32" s="77">
        <v>0.14499999999999999</v>
      </c>
      <c r="N32" s="402">
        <v>0.17799999999999999</v>
      </c>
      <c r="O32" s="76">
        <v>0.20899999999999999</v>
      </c>
      <c r="P32" s="77">
        <v>0.16800000000000001</v>
      </c>
      <c r="Q32" s="77">
        <v>0.192</v>
      </c>
      <c r="R32" s="78">
        <v>0.14299999999999999</v>
      </c>
      <c r="S32" s="79">
        <v>0.17899999999999999</v>
      </c>
      <c r="T32" s="80">
        <v>0.20757952120260972</v>
      </c>
      <c r="U32" s="77">
        <v>0.17535265339530032</v>
      </c>
      <c r="V32" s="77">
        <v>0.1963418981521782</v>
      </c>
      <c r="W32" s="81">
        <v>0.13909908937803378</v>
      </c>
      <c r="X32" s="82">
        <v>0.1804738152253412</v>
      </c>
      <c r="Y32" s="82">
        <v>0.16228491277964957</v>
      </c>
    </row>
    <row r="33" spans="1:25">
      <c r="A33" s="10" t="s">
        <v>92</v>
      </c>
      <c r="B33" s="77">
        <v>0.183</v>
      </c>
      <c r="C33" s="77">
        <v>0.14226437462951985</v>
      </c>
      <c r="D33" s="77">
        <v>0.112</v>
      </c>
      <c r="E33" s="76">
        <v>0.126</v>
      </c>
      <c r="F33" s="77">
        <v>0.126</v>
      </c>
      <c r="G33" s="77">
        <v>0.17899999999999999</v>
      </c>
      <c r="H33" s="77">
        <v>0.13</v>
      </c>
      <c r="I33" s="402">
        <v>0.14199999999999999</v>
      </c>
      <c r="J33" s="76">
        <v>0.187</v>
      </c>
      <c r="K33" s="77">
        <v>0.14499999999999999</v>
      </c>
      <c r="L33" s="77">
        <v>0.191</v>
      </c>
      <c r="M33" s="77">
        <v>0.12</v>
      </c>
      <c r="N33" s="402">
        <v>0.16200000000000001</v>
      </c>
      <c r="O33" s="76">
        <v>0.2055831355344091</v>
      </c>
      <c r="P33" s="77">
        <v>0.14699999999999999</v>
      </c>
      <c r="Q33" s="77">
        <v>0.18099999999999999</v>
      </c>
      <c r="R33" s="78">
        <v>0.11</v>
      </c>
      <c r="S33" s="79">
        <v>0.16300000000000001</v>
      </c>
      <c r="T33" s="80">
        <v>0.20462038707608537</v>
      </c>
      <c r="U33" s="77">
        <v>0.15597469471545017</v>
      </c>
      <c r="V33" s="77">
        <v>0.19004172923390297</v>
      </c>
      <c r="W33" s="81">
        <v>0.10472701722944125</v>
      </c>
      <c r="X33" s="82">
        <v>0.1651929518034097</v>
      </c>
      <c r="Y33" s="82">
        <v>0.14020452351380669</v>
      </c>
    </row>
    <row r="34" spans="1:25" ht="12" customHeight="1">
      <c r="B34" s="83"/>
      <c r="C34" s="83"/>
      <c r="D34" s="83"/>
      <c r="E34" s="83"/>
      <c r="F34" s="83"/>
      <c r="G34" s="83"/>
      <c r="H34" s="83"/>
      <c r="I34" s="83"/>
      <c r="J34" s="83"/>
      <c r="K34" s="83"/>
      <c r="L34" s="83"/>
      <c r="M34" s="83"/>
      <c r="N34" s="83"/>
      <c r="O34" s="83"/>
      <c r="P34" s="84"/>
      <c r="Q34" s="84"/>
      <c r="R34" s="84"/>
      <c r="S34" s="84"/>
      <c r="T34" s="84"/>
      <c r="U34" s="84"/>
      <c r="V34" s="84"/>
      <c r="W34" s="83"/>
      <c r="X34" s="83"/>
      <c r="Y34" s="83"/>
    </row>
    <row r="35" spans="1:25" ht="33.75" customHeight="1">
      <c r="A35" s="500" t="s">
        <v>120</v>
      </c>
      <c r="B35" s="500"/>
      <c r="C35" s="500"/>
      <c r="D35" s="500"/>
      <c r="E35" s="500"/>
      <c r="F35" s="500"/>
      <c r="G35" s="500"/>
      <c r="H35" s="500"/>
      <c r="I35" s="500"/>
      <c r="J35" s="500"/>
      <c r="K35" s="500"/>
      <c r="L35" s="500"/>
      <c r="M35" s="500"/>
      <c r="N35" s="500"/>
      <c r="O35" s="500"/>
      <c r="P35" s="500"/>
      <c r="Q35" s="500"/>
      <c r="R35" s="500"/>
      <c r="S35" s="500"/>
      <c r="T35" s="442"/>
      <c r="U35" s="442"/>
      <c r="V35" s="442"/>
      <c r="W35" s="442"/>
      <c r="X35" s="442"/>
      <c r="Y35" s="442"/>
    </row>
    <row r="36" spans="1:25" ht="21.75" customHeight="1">
      <c r="A36" s="500" t="s">
        <v>121</v>
      </c>
      <c r="B36" s="500"/>
      <c r="C36" s="500"/>
      <c r="D36" s="500"/>
      <c r="E36" s="500"/>
      <c r="F36" s="500"/>
      <c r="G36" s="500"/>
      <c r="H36" s="500"/>
      <c r="I36" s="500"/>
      <c r="J36" s="500"/>
      <c r="K36" s="500"/>
      <c r="L36" s="500"/>
      <c r="M36" s="500"/>
      <c r="N36" s="500"/>
      <c r="O36" s="500"/>
      <c r="P36" s="500"/>
      <c r="Q36" s="500"/>
      <c r="R36" s="500"/>
      <c r="S36" s="500"/>
      <c r="T36" s="442"/>
      <c r="U36" s="442"/>
      <c r="V36" s="442"/>
      <c r="W36" s="442"/>
      <c r="X36" s="442"/>
      <c r="Y36" s="442"/>
    </row>
    <row r="37" spans="1:25" ht="33" customHeight="1">
      <c r="A37" s="507" t="s">
        <v>131</v>
      </c>
      <c r="B37" s="507"/>
      <c r="C37" s="507"/>
      <c r="D37" s="507"/>
      <c r="E37" s="507"/>
      <c r="F37" s="507"/>
      <c r="G37" s="507"/>
      <c r="H37" s="507"/>
      <c r="I37" s="507"/>
      <c r="J37" s="507"/>
      <c r="K37" s="507"/>
      <c r="L37" s="507"/>
      <c r="M37" s="507"/>
      <c r="N37" s="507"/>
      <c r="O37" s="507"/>
      <c r="P37" s="507"/>
      <c r="Q37" s="507"/>
      <c r="R37" s="507"/>
      <c r="S37" s="507"/>
      <c r="T37" s="443"/>
      <c r="U37" s="443"/>
      <c r="V37" s="443"/>
      <c r="W37" s="443"/>
      <c r="X37" s="443"/>
      <c r="Y37" s="443"/>
    </row>
    <row r="38" spans="1:25" ht="15.65" customHeight="1">
      <c r="A38" s="500" t="s">
        <v>136</v>
      </c>
      <c r="B38" s="500"/>
      <c r="C38" s="500"/>
      <c r="D38" s="500"/>
      <c r="E38" s="500"/>
      <c r="F38" s="500"/>
      <c r="G38" s="500"/>
      <c r="H38" s="500"/>
      <c r="I38" s="500"/>
      <c r="J38" s="500"/>
      <c r="K38" s="500"/>
      <c r="L38" s="500"/>
      <c r="M38" s="500"/>
      <c r="N38" s="500"/>
      <c r="O38" s="500"/>
      <c r="P38" s="500"/>
      <c r="Q38" s="500"/>
      <c r="R38" s="500"/>
      <c r="S38" s="500"/>
      <c r="T38" s="442"/>
      <c r="U38" s="442"/>
      <c r="V38" s="442"/>
      <c r="W38" s="442"/>
      <c r="X38" s="442"/>
      <c r="Y38" s="442"/>
    </row>
    <row r="39" spans="1:25">
      <c r="A39" s="86"/>
      <c r="B39" s="86"/>
      <c r="C39" s="86"/>
      <c r="D39" s="86"/>
      <c r="E39" s="86"/>
      <c r="F39" s="86"/>
      <c r="G39" s="86"/>
      <c r="H39" s="86"/>
      <c r="I39" s="86"/>
      <c r="J39" s="86"/>
      <c r="K39" s="86"/>
      <c r="L39" s="86"/>
      <c r="M39" s="86"/>
      <c r="N39" s="86"/>
      <c r="O39" s="86"/>
      <c r="P39" s="86"/>
      <c r="Q39" s="86"/>
      <c r="R39" s="86"/>
      <c r="S39" s="86"/>
      <c r="T39" s="86"/>
      <c r="U39" s="86"/>
      <c r="V39" s="86"/>
      <c r="W39" s="86"/>
      <c r="X39" s="86"/>
      <c r="Y39" s="85"/>
    </row>
    <row r="40" spans="1:25">
      <c r="A40" s="85"/>
      <c r="B40" s="85"/>
      <c r="C40" s="85"/>
      <c r="D40" s="85"/>
      <c r="E40" s="85"/>
      <c r="F40" s="85"/>
      <c r="G40" s="85"/>
      <c r="H40" s="85"/>
      <c r="I40" s="85"/>
      <c r="J40" s="85"/>
      <c r="K40" s="85"/>
      <c r="L40" s="85"/>
      <c r="M40" s="85"/>
      <c r="N40" s="85"/>
      <c r="O40" s="85"/>
      <c r="P40" s="85"/>
      <c r="Q40" s="85"/>
      <c r="R40" s="85"/>
      <c r="S40" s="85"/>
      <c r="T40" s="85"/>
      <c r="U40" s="85"/>
      <c r="V40" s="85"/>
      <c r="W40" s="85"/>
      <c r="X40" s="85"/>
      <c r="Y40" s="85"/>
    </row>
  </sheetData>
  <mergeCells count="9">
    <mergeCell ref="A35:S35"/>
    <mergeCell ref="A36:S36"/>
    <mergeCell ref="A37:S37"/>
    <mergeCell ref="A38:S38"/>
    <mergeCell ref="T5:X5"/>
    <mergeCell ref="O5:S5"/>
    <mergeCell ref="J5:N5"/>
    <mergeCell ref="E5:I5"/>
    <mergeCell ref="B5:D5"/>
  </mergeCells>
  <phoneticPr fontId="14" type="noConversion"/>
  <conditionalFormatting sqref="Y13 R13">
    <cfRule type="cellIs" dxfId="11" priority="24" operator="notEqual">
      <formula>0</formula>
    </cfRule>
  </conditionalFormatting>
  <conditionalFormatting sqref="T13:V13">
    <cfRule type="cellIs" dxfId="10" priority="23" operator="notEqual">
      <formula>0</formula>
    </cfRule>
  </conditionalFormatting>
  <conditionalFormatting sqref="W13:X13">
    <cfRule type="cellIs" dxfId="9" priority="21" operator="notEqual">
      <formula>0</formula>
    </cfRule>
  </conditionalFormatting>
  <conditionalFormatting sqref="P13:Q13">
    <cfRule type="cellIs" dxfId="8" priority="19" operator="notEqual">
      <formula>0</formula>
    </cfRule>
  </conditionalFormatting>
  <conditionalFormatting sqref="S13">
    <cfRule type="cellIs" dxfId="7" priority="13" operator="notEqual">
      <formula>0</formula>
    </cfRule>
  </conditionalFormatting>
  <conditionalFormatting sqref="O13">
    <cfRule type="cellIs" dxfId="6" priority="12" operator="notEqual">
      <formula>0</formula>
    </cfRule>
  </conditionalFormatting>
  <conditionalFormatting sqref="J13">
    <cfRule type="cellIs" dxfId="5" priority="8" operator="notEqual">
      <formula>0</formula>
    </cfRule>
  </conditionalFormatting>
  <conditionalFormatting sqref="K13:N13">
    <cfRule type="cellIs" dxfId="4" priority="10" operator="notEqual">
      <formula>0</formula>
    </cfRule>
  </conditionalFormatting>
  <conditionalFormatting sqref="E13">
    <cfRule type="cellIs" dxfId="3" priority="5" operator="notEqual">
      <formula>0</formula>
    </cfRule>
  </conditionalFormatting>
  <conditionalFormatting sqref="F13:I13">
    <cfRule type="cellIs" dxfId="2" priority="6" operator="notEqual">
      <formula>0</formula>
    </cfRule>
  </conditionalFormatting>
  <conditionalFormatting sqref="B13:D13">
    <cfRule type="cellIs" dxfId="1" priority="1" operator="notEqual">
      <formula>0</formula>
    </cfRule>
  </conditionalFormatting>
  <pageMargins left="0.7" right="0.7" top="0.75" bottom="0.75" header="0.3" footer="0.3"/>
  <pageSetup paperSize="9" scale="3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34"/>
  <sheetViews>
    <sheetView showGridLines="0" view="pageBreakPreview" zoomScale="70" zoomScaleNormal="90" zoomScaleSheetLayoutView="70" workbookViewId="0">
      <pane xSplit="1" ySplit="5" topLeftCell="B6" activePane="bottomRight" state="frozen"/>
      <selection activeCell="A62" sqref="A62:W62"/>
      <selection pane="topRight" activeCell="A62" sqref="A62:W62"/>
      <selection pane="bottomLeft" activeCell="A62" sqref="A62:W62"/>
      <selection pane="bottomRight" activeCell="G9" sqref="G9"/>
    </sheetView>
  </sheetViews>
  <sheetFormatPr defaultColWidth="9.08984375" defaultRowHeight="15.5"/>
  <cols>
    <col min="1" max="1" width="50.54296875" style="190" bestFit="1" customWidth="1"/>
    <col min="2" max="14" width="14.90625" style="190" customWidth="1"/>
    <col min="15" max="24" width="14.6328125" style="190" customWidth="1"/>
    <col min="25" max="25" width="14.6328125" style="87" customWidth="1"/>
    <col min="26" max="16384" width="9.08984375" style="87"/>
  </cols>
  <sheetData>
    <row r="1" spans="1:29" ht="15.75" customHeight="1">
      <c r="A1" s="8" t="s">
        <v>46</v>
      </c>
      <c r="B1" s="233"/>
      <c r="C1" s="233"/>
      <c r="D1" s="233"/>
      <c r="E1" s="233"/>
      <c r="F1" s="233"/>
      <c r="G1" s="233"/>
      <c r="H1" s="233"/>
      <c r="I1" s="233"/>
      <c r="J1" s="233"/>
      <c r="K1" s="233"/>
      <c r="L1" s="233"/>
      <c r="M1" s="233"/>
      <c r="N1" s="233"/>
      <c r="O1" s="9"/>
      <c r="P1" s="8"/>
      <c r="Q1" s="8"/>
      <c r="R1" s="8"/>
      <c r="S1" s="8"/>
      <c r="T1" s="8"/>
      <c r="U1" s="8"/>
      <c r="V1" s="8"/>
      <c r="W1" s="8"/>
      <c r="X1" s="8"/>
    </row>
    <row r="2" spans="1:29" ht="12" customHeight="1">
      <c r="A2" s="88" t="s">
        <v>100</v>
      </c>
      <c r="B2" s="88"/>
      <c r="C2" s="88"/>
      <c r="D2" s="88"/>
      <c r="E2" s="88"/>
      <c r="F2" s="88"/>
      <c r="G2" s="88"/>
      <c r="H2" s="88"/>
      <c r="I2" s="88"/>
      <c r="J2" s="88"/>
      <c r="K2" s="88"/>
      <c r="L2" s="88"/>
      <c r="M2" s="88"/>
      <c r="N2" s="88"/>
      <c r="O2" s="8"/>
      <c r="P2" s="8"/>
      <c r="Q2" s="8"/>
      <c r="R2" s="8"/>
      <c r="S2" s="8"/>
      <c r="T2" s="8"/>
      <c r="U2" s="8"/>
      <c r="V2" s="8"/>
      <c r="W2" s="8"/>
      <c r="X2" s="8"/>
    </row>
    <row r="3" spans="1:29" ht="12" customHeight="1">
      <c r="A3" s="89" t="s">
        <v>40</v>
      </c>
      <c r="B3" s="89"/>
      <c r="C3" s="89"/>
      <c r="D3" s="89"/>
      <c r="E3" s="89"/>
      <c r="F3" s="89"/>
      <c r="G3" s="89"/>
      <c r="H3" s="89"/>
      <c r="I3" s="89"/>
      <c r="J3" s="89"/>
      <c r="K3" s="89"/>
      <c r="L3" s="89"/>
      <c r="M3" s="89"/>
      <c r="N3" s="89"/>
      <c r="O3" s="89"/>
      <c r="P3" s="89"/>
      <c r="Q3" s="89"/>
      <c r="R3" s="89"/>
      <c r="S3" s="89"/>
      <c r="T3" s="89"/>
      <c r="U3" s="89"/>
      <c r="V3" s="89"/>
      <c r="W3" s="89"/>
      <c r="X3" s="89"/>
    </row>
    <row r="4" spans="1:29">
      <c r="A4" s="90"/>
      <c r="B4" s="511">
        <v>2021</v>
      </c>
      <c r="C4" s="512"/>
      <c r="D4" s="513"/>
      <c r="E4" s="514">
        <v>2020</v>
      </c>
      <c r="F4" s="515"/>
      <c r="G4" s="515"/>
      <c r="H4" s="515"/>
      <c r="I4" s="516"/>
      <c r="J4" s="509">
        <v>2019</v>
      </c>
      <c r="K4" s="509"/>
      <c r="L4" s="509"/>
      <c r="M4" s="509"/>
      <c r="N4" s="510"/>
      <c r="O4" s="508">
        <v>2018</v>
      </c>
      <c r="P4" s="509"/>
      <c r="Q4" s="509"/>
      <c r="R4" s="510"/>
      <c r="S4" s="91"/>
      <c r="T4" s="501" t="s">
        <v>118</v>
      </c>
      <c r="U4" s="502"/>
      <c r="V4" s="502"/>
      <c r="W4" s="502"/>
      <c r="X4" s="503"/>
      <c r="Y4" s="15" t="s">
        <v>119</v>
      </c>
    </row>
    <row r="5" spans="1:29" ht="30.5">
      <c r="A5" s="90"/>
      <c r="B5" s="17" t="s">
        <v>24</v>
      </c>
      <c r="C5" s="19" t="s">
        <v>25</v>
      </c>
      <c r="D5" s="19" t="s">
        <v>26</v>
      </c>
      <c r="E5" s="92" t="s">
        <v>24</v>
      </c>
      <c r="F5" s="17" t="s">
        <v>25</v>
      </c>
      <c r="G5" s="17" t="s">
        <v>26</v>
      </c>
      <c r="H5" s="19" t="s">
        <v>27</v>
      </c>
      <c r="I5" s="20" t="s">
        <v>117</v>
      </c>
      <c r="J5" s="92" t="s">
        <v>24</v>
      </c>
      <c r="K5" s="17" t="s">
        <v>25</v>
      </c>
      <c r="L5" s="17" t="s">
        <v>137</v>
      </c>
      <c r="M5" s="19" t="s">
        <v>27</v>
      </c>
      <c r="N5" s="20" t="s">
        <v>117</v>
      </c>
      <c r="O5" s="92" t="s">
        <v>24</v>
      </c>
      <c r="P5" s="18" t="s">
        <v>25</v>
      </c>
      <c r="Q5" s="18" t="s">
        <v>26</v>
      </c>
      <c r="R5" s="19" t="s">
        <v>27</v>
      </c>
      <c r="S5" s="20" t="s">
        <v>117</v>
      </c>
      <c r="T5" s="21" t="s">
        <v>24</v>
      </c>
      <c r="U5" s="18" t="s">
        <v>25</v>
      </c>
      <c r="V5" s="18" t="s">
        <v>99</v>
      </c>
      <c r="W5" s="19" t="s">
        <v>27</v>
      </c>
      <c r="X5" s="20" t="s">
        <v>117</v>
      </c>
      <c r="Y5" s="20" t="s">
        <v>117</v>
      </c>
    </row>
    <row r="6" spans="1:29">
      <c r="A6" s="93" t="s">
        <v>13</v>
      </c>
      <c r="B6" s="95"/>
      <c r="C6" s="95"/>
      <c r="D6" s="95"/>
      <c r="E6" s="94"/>
      <c r="F6" s="95"/>
      <c r="G6" s="95"/>
      <c r="H6" s="95"/>
      <c r="I6" s="404"/>
      <c r="J6" s="94"/>
      <c r="K6" s="95"/>
      <c r="L6" s="95"/>
      <c r="M6" s="95"/>
      <c r="N6" s="404"/>
      <c r="O6" s="94"/>
      <c r="P6" s="95"/>
      <c r="Q6" s="95"/>
      <c r="R6" s="96"/>
      <c r="S6" s="97"/>
      <c r="T6" s="94"/>
      <c r="U6" s="95"/>
      <c r="V6" s="95"/>
      <c r="W6" s="96"/>
      <c r="X6" s="97"/>
      <c r="Y6" s="97"/>
    </row>
    <row r="7" spans="1:29">
      <c r="A7" s="90" t="s">
        <v>0</v>
      </c>
      <c r="B7" s="102">
        <v>538</v>
      </c>
      <c r="C7" s="102">
        <v>533</v>
      </c>
      <c r="D7" s="102">
        <v>546</v>
      </c>
      <c r="E7" s="98">
        <v>322</v>
      </c>
      <c r="F7" s="102">
        <v>422</v>
      </c>
      <c r="G7" s="102">
        <v>508</v>
      </c>
      <c r="H7" s="102">
        <v>469</v>
      </c>
      <c r="I7" s="104">
        <v>1721</v>
      </c>
      <c r="J7" s="98">
        <v>541</v>
      </c>
      <c r="K7" s="102">
        <v>507</v>
      </c>
      <c r="L7" s="102">
        <v>540</v>
      </c>
      <c r="M7" s="102">
        <v>457</v>
      </c>
      <c r="N7" s="104">
        <v>2045</v>
      </c>
      <c r="O7" s="98">
        <v>564</v>
      </c>
      <c r="P7" s="99">
        <v>528</v>
      </c>
      <c r="Q7" s="99">
        <v>548</v>
      </c>
      <c r="R7" s="100">
        <v>466</v>
      </c>
      <c r="S7" s="101">
        <v>2106</v>
      </c>
      <c r="T7" s="98">
        <v>527</v>
      </c>
      <c r="U7" s="102">
        <v>497</v>
      </c>
      <c r="V7" s="102">
        <v>568</v>
      </c>
      <c r="W7" s="103">
        <v>498</v>
      </c>
      <c r="X7" s="104">
        <v>2090</v>
      </c>
      <c r="Y7" s="104">
        <v>1993</v>
      </c>
      <c r="AA7" s="31"/>
      <c r="AB7" s="31"/>
      <c r="AC7" s="31"/>
    </row>
    <row r="8" spans="1:29">
      <c r="A8" s="90" t="s">
        <v>42</v>
      </c>
      <c r="B8" s="138">
        <v>2</v>
      </c>
      <c r="C8" s="138">
        <v>2</v>
      </c>
      <c r="D8" s="138">
        <v>2</v>
      </c>
      <c r="E8" s="105">
        <v>1</v>
      </c>
      <c r="F8" s="138">
        <v>1</v>
      </c>
      <c r="G8" s="138">
        <v>2</v>
      </c>
      <c r="H8" s="138">
        <v>1</v>
      </c>
      <c r="I8" s="112">
        <v>5</v>
      </c>
      <c r="J8" s="105">
        <v>1</v>
      </c>
      <c r="K8" s="138">
        <v>1</v>
      </c>
      <c r="L8" s="138">
        <v>1</v>
      </c>
      <c r="M8" s="138">
        <v>1</v>
      </c>
      <c r="N8" s="112">
        <v>4</v>
      </c>
      <c r="O8" s="105">
        <v>1</v>
      </c>
      <c r="P8" s="106">
        <v>0</v>
      </c>
      <c r="Q8" s="107">
        <v>1</v>
      </c>
      <c r="R8" s="108">
        <v>1</v>
      </c>
      <c r="S8" s="109">
        <v>3</v>
      </c>
      <c r="T8" s="110">
        <v>1</v>
      </c>
      <c r="U8" s="106">
        <v>0</v>
      </c>
      <c r="V8" s="106">
        <v>1</v>
      </c>
      <c r="W8" s="111">
        <v>0</v>
      </c>
      <c r="X8" s="112">
        <v>2</v>
      </c>
      <c r="Y8" s="112">
        <v>2</v>
      </c>
      <c r="AA8" s="31"/>
      <c r="AB8" s="31"/>
      <c r="AC8" s="31"/>
    </row>
    <row r="9" spans="1:29" ht="31">
      <c r="A9" s="90" t="s">
        <v>91</v>
      </c>
      <c r="B9" s="138">
        <v>1</v>
      </c>
      <c r="C9" s="138">
        <v>2</v>
      </c>
      <c r="D9" s="138">
        <v>2</v>
      </c>
      <c r="E9" s="105">
        <v>1</v>
      </c>
      <c r="F9" s="138">
        <v>1</v>
      </c>
      <c r="G9" s="138">
        <v>1</v>
      </c>
      <c r="H9" s="138">
        <v>1</v>
      </c>
      <c r="I9" s="112">
        <v>4</v>
      </c>
      <c r="J9" s="105">
        <v>1</v>
      </c>
      <c r="K9" s="138">
        <v>1</v>
      </c>
      <c r="L9" s="138">
        <v>1</v>
      </c>
      <c r="M9" s="138">
        <v>1</v>
      </c>
      <c r="N9" s="112">
        <v>4</v>
      </c>
      <c r="O9" s="110">
        <v>0</v>
      </c>
      <c r="P9" s="106">
        <v>0</v>
      </c>
      <c r="Q9" s="107">
        <v>1</v>
      </c>
      <c r="R9" s="108">
        <v>1</v>
      </c>
      <c r="S9" s="109">
        <v>2</v>
      </c>
      <c r="T9" s="110">
        <v>0</v>
      </c>
      <c r="U9" s="106">
        <v>1</v>
      </c>
      <c r="V9" s="106">
        <v>0</v>
      </c>
      <c r="W9" s="111">
        <v>0</v>
      </c>
      <c r="X9" s="112">
        <v>1</v>
      </c>
      <c r="Y9" s="112">
        <v>1</v>
      </c>
      <c r="AA9" s="31"/>
      <c r="AB9" s="31"/>
      <c r="AC9" s="31"/>
    </row>
    <row r="10" spans="1:29">
      <c r="A10" s="90" t="s">
        <v>89</v>
      </c>
      <c r="B10" s="114">
        <v>0</v>
      </c>
      <c r="C10" s="114">
        <v>1</v>
      </c>
      <c r="D10" s="114">
        <v>1</v>
      </c>
      <c r="E10" s="113">
        <v>0</v>
      </c>
      <c r="F10" s="114">
        <v>0</v>
      </c>
      <c r="G10" s="114">
        <v>0</v>
      </c>
      <c r="H10" s="114">
        <v>0</v>
      </c>
      <c r="I10" s="385">
        <v>0</v>
      </c>
      <c r="J10" s="113">
        <v>0</v>
      </c>
      <c r="K10" s="114">
        <v>1</v>
      </c>
      <c r="L10" s="114">
        <v>0</v>
      </c>
      <c r="M10" s="114">
        <v>0</v>
      </c>
      <c r="N10" s="385">
        <v>1</v>
      </c>
      <c r="O10" s="113">
        <v>0</v>
      </c>
      <c r="P10" s="114">
        <v>0</v>
      </c>
      <c r="Q10" s="114">
        <v>0</v>
      </c>
      <c r="R10" s="117">
        <v>0</v>
      </c>
      <c r="S10" s="117">
        <v>0</v>
      </c>
      <c r="T10" s="113">
        <v>0</v>
      </c>
      <c r="U10" s="114">
        <v>0</v>
      </c>
      <c r="V10" s="114">
        <v>0</v>
      </c>
      <c r="W10" s="117">
        <v>0</v>
      </c>
      <c r="X10" s="110">
        <v>0</v>
      </c>
      <c r="Y10" s="385">
        <v>0</v>
      </c>
      <c r="AA10" s="31"/>
      <c r="AB10" s="31"/>
      <c r="AC10" s="31"/>
    </row>
    <row r="11" spans="1:29">
      <c r="A11" s="90" t="s">
        <v>50</v>
      </c>
      <c r="B11" s="148">
        <v>541</v>
      </c>
      <c r="C11" s="148">
        <v>538</v>
      </c>
      <c r="D11" s="148">
        <v>551</v>
      </c>
      <c r="E11" s="119">
        <v>324</v>
      </c>
      <c r="F11" s="148">
        <v>424</v>
      </c>
      <c r="G11" s="148">
        <v>511</v>
      </c>
      <c r="H11" s="148">
        <v>471</v>
      </c>
      <c r="I11" s="123">
        <v>1730</v>
      </c>
      <c r="J11" s="119">
        <v>543</v>
      </c>
      <c r="K11" s="148">
        <v>510</v>
      </c>
      <c r="L11" s="148">
        <v>542</v>
      </c>
      <c r="M11" s="148">
        <v>459</v>
      </c>
      <c r="N11" s="123">
        <v>2054</v>
      </c>
      <c r="O11" s="119">
        <v>565</v>
      </c>
      <c r="P11" s="115">
        <v>528</v>
      </c>
      <c r="Q11" s="115">
        <v>550</v>
      </c>
      <c r="R11" s="116">
        <v>468</v>
      </c>
      <c r="S11" s="120">
        <v>2111</v>
      </c>
      <c r="T11" s="119">
        <v>528</v>
      </c>
      <c r="U11" s="121">
        <v>498</v>
      </c>
      <c r="V11" s="121">
        <v>569</v>
      </c>
      <c r="W11" s="122">
        <v>498</v>
      </c>
      <c r="X11" s="123">
        <v>2093</v>
      </c>
      <c r="Y11" s="123">
        <v>1996</v>
      </c>
      <c r="AA11" s="31"/>
      <c r="AB11" s="31"/>
      <c r="AC11" s="31"/>
    </row>
    <row r="12" spans="1:29" s="133" customFormat="1" ht="12" customHeight="1">
      <c r="A12" s="124"/>
      <c r="B12" s="151"/>
      <c r="C12" s="151"/>
      <c r="D12" s="151"/>
      <c r="E12" s="125"/>
      <c r="F12" s="151"/>
      <c r="G12" s="151"/>
      <c r="H12" s="151"/>
      <c r="I12" s="241"/>
      <c r="J12" s="125"/>
      <c r="K12" s="151"/>
      <c r="L12" s="151"/>
      <c r="M12" s="151"/>
      <c r="N12" s="241"/>
      <c r="O12" s="125"/>
      <c r="P12" s="126"/>
      <c r="Q12" s="126"/>
      <c r="R12" s="127"/>
      <c r="S12" s="128"/>
      <c r="T12" s="125"/>
      <c r="U12" s="129"/>
      <c r="V12" s="129"/>
      <c r="W12" s="130"/>
      <c r="X12" s="131"/>
      <c r="Y12" s="132"/>
      <c r="AA12" s="10"/>
      <c r="AB12" s="10"/>
      <c r="AC12" s="10"/>
    </row>
    <row r="13" spans="1:29">
      <c r="A13" s="93" t="s">
        <v>15</v>
      </c>
      <c r="B13" s="129"/>
      <c r="C13" s="129"/>
      <c r="D13" s="129"/>
      <c r="E13" s="134"/>
      <c r="F13" s="129"/>
      <c r="G13" s="129"/>
      <c r="H13" s="129"/>
      <c r="I13" s="271"/>
      <c r="J13" s="134"/>
      <c r="K13" s="129"/>
      <c r="L13" s="129"/>
      <c r="M13" s="129"/>
      <c r="N13" s="271"/>
      <c r="O13" s="134"/>
      <c r="P13" s="126"/>
      <c r="Q13" s="126"/>
      <c r="R13" s="127"/>
      <c r="S13" s="135"/>
      <c r="T13" s="134"/>
      <c r="U13" s="129"/>
      <c r="V13" s="129"/>
      <c r="W13" s="130"/>
      <c r="X13" s="136"/>
      <c r="Y13" s="137"/>
      <c r="AA13" s="10"/>
      <c r="AB13" s="10"/>
      <c r="AC13" s="10"/>
    </row>
    <row r="14" spans="1:29">
      <c r="A14" s="118" t="s">
        <v>16</v>
      </c>
      <c r="B14" s="129"/>
      <c r="C14" s="129"/>
      <c r="D14" s="129"/>
      <c r="E14" s="134"/>
      <c r="F14" s="129"/>
      <c r="G14" s="129"/>
      <c r="H14" s="129"/>
      <c r="I14" s="271"/>
      <c r="J14" s="134"/>
      <c r="K14" s="129"/>
      <c r="L14" s="129"/>
      <c r="M14" s="129"/>
      <c r="N14" s="271"/>
      <c r="O14" s="134"/>
      <c r="P14" s="126"/>
      <c r="Q14" s="126"/>
      <c r="R14" s="127"/>
      <c r="S14" s="135"/>
      <c r="T14" s="134"/>
      <c r="U14" s="129"/>
      <c r="V14" s="129"/>
      <c r="W14" s="130"/>
      <c r="X14" s="136"/>
      <c r="Y14" s="137"/>
      <c r="AA14" s="31"/>
      <c r="AB14" s="31"/>
      <c r="AC14" s="31"/>
    </row>
    <row r="15" spans="1:29">
      <c r="A15" s="90" t="s">
        <v>17</v>
      </c>
      <c r="B15" s="138">
        <v>160</v>
      </c>
      <c r="C15" s="138">
        <v>160</v>
      </c>
      <c r="D15" s="138">
        <v>173</v>
      </c>
      <c r="E15" s="105">
        <v>102</v>
      </c>
      <c r="F15" s="138">
        <v>134</v>
      </c>
      <c r="G15" s="138">
        <v>152</v>
      </c>
      <c r="H15" s="138">
        <v>141</v>
      </c>
      <c r="I15" s="112">
        <v>529</v>
      </c>
      <c r="J15" s="105">
        <v>159</v>
      </c>
      <c r="K15" s="138">
        <v>155</v>
      </c>
      <c r="L15" s="138">
        <v>170</v>
      </c>
      <c r="M15" s="138">
        <v>149</v>
      </c>
      <c r="N15" s="112">
        <v>633</v>
      </c>
      <c r="O15" s="105">
        <v>167</v>
      </c>
      <c r="P15" s="107">
        <v>156</v>
      </c>
      <c r="Q15" s="107">
        <v>163</v>
      </c>
      <c r="R15" s="107">
        <v>151</v>
      </c>
      <c r="S15" s="109">
        <v>637</v>
      </c>
      <c r="T15" s="105">
        <v>129</v>
      </c>
      <c r="U15" s="138">
        <v>132</v>
      </c>
      <c r="V15" s="138">
        <v>157</v>
      </c>
      <c r="W15" s="138">
        <v>148</v>
      </c>
      <c r="X15" s="105">
        <v>566</v>
      </c>
      <c r="Y15" s="112">
        <v>527</v>
      </c>
      <c r="AA15" s="31"/>
      <c r="AB15" s="31"/>
      <c r="AC15" s="31"/>
    </row>
    <row r="16" spans="1:29">
      <c r="A16" s="90" t="s">
        <v>18</v>
      </c>
      <c r="B16" s="138">
        <v>143</v>
      </c>
      <c r="C16" s="138">
        <v>146</v>
      </c>
      <c r="D16" s="138">
        <v>161</v>
      </c>
      <c r="E16" s="105">
        <v>104</v>
      </c>
      <c r="F16" s="138">
        <v>111</v>
      </c>
      <c r="G16" s="138">
        <v>124</v>
      </c>
      <c r="H16" s="138">
        <v>132</v>
      </c>
      <c r="I16" s="112">
        <v>471</v>
      </c>
      <c r="J16" s="105">
        <v>143</v>
      </c>
      <c r="K16" s="138">
        <v>137</v>
      </c>
      <c r="L16" s="138">
        <v>140</v>
      </c>
      <c r="M16" s="138">
        <v>129</v>
      </c>
      <c r="N16" s="112">
        <v>549</v>
      </c>
      <c r="O16" s="105">
        <v>147</v>
      </c>
      <c r="P16" s="107">
        <v>133</v>
      </c>
      <c r="Q16" s="107">
        <v>130</v>
      </c>
      <c r="R16" s="107">
        <v>128</v>
      </c>
      <c r="S16" s="109">
        <v>538</v>
      </c>
      <c r="T16" s="105">
        <v>124</v>
      </c>
      <c r="U16" s="138">
        <v>122</v>
      </c>
      <c r="V16" s="138">
        <v>135</v>
      </c>
      <c r="W16" s="138">
        <v>138</v>
      </c>
      <c r="X16" s="105">
        <v>519</v>
      </c>
      <c r="Y16" s="112">
        <v>484</v>
      </c>
      <c r="AA16" s="31"/>
      <c r="AB16" s="31"/>
      <c r="AC16" s="31"/>
    </row>
    <row r="17" spans="1:29">
      <c r="A17" s="191" t="s">
        <v>19</v>
      </c>
      <c r="B17" s="121">
        <v>153</v>
      </c>
      <c r="C17" s="121">
        <v>157</v>
      </c>
      <c r="D17" s="121">
        <v>168</v>
      </c>
      <c r="E17" s="139">
        <v>115</v>
      </c>
      <c r="F17" s="121">
        <v>130</v>
      </c>
      <c r="G17" s="121">
        <v>148</v>
      </c>
      <c r="H17" s="121">
        <v>147</v>
      </c>
      <c r="I17" s="405">
        <v>540</v>
      </c>
      <c r="J17" s="139">
        <v>162</v>
      </c>
      <c r="K17" s="121">
        <v>157</v>
      </c>
      <c r="L17" s="121">
        <v>168</v>
      </c>
      <c r="M17" s="121">
        <v>149</v>
      </c>
      <c r="N17" s="405">
        <v>636</v>
      </c>
      <c r="O17" s="139">
        <v>190</v>
      </c>
      <c r="P17" s="107">
        <v>182</v>
      </c>
      <c r="Q17" s="107">
        <v>179</v>
      </c>
      <c r="R17" s="115">
        <v>165</v>
      </c>
      <c r="S17" s="109">
        <v>716</v>
      </c>
      <c r="T17" s="139">
        <v>170</v>
      </c>
      <c r="U17" s="138">
        <v>169</v>
      </c>
      <c r="V17" s="138">
        <v>195</v>
      </c>
      <c r="W17" s="121">
        <v>179</v>
      </c>
      <c r="X17" s="105">
        <v>713</v>
      </c>
      <c r="Y17" s="112">
        <v>716</v>
      </c>
      <c r="AA17" s="31"/>
      <c r="AB17" s="31"/>
      <c r="AC17" s="31"/>
    </row>
    <row r="18" spans="1:29">
      <c r="A18" s="90" t="s">
        <v>20</v>
      </c>
      <c r="B18" s="141">
        <v>456</v>
      </c>
      <c r="C18" s="141">
        <v>463</v>
      </c>
      <c r="D18" s="141">
        <v>502</v>
      </c>
      <c r="E18" s="140">
        <v>321</v>
      </c>
      <c r="F18" s="141">
        <v>375</v>
      </c>
      <c r="G18" s="141">
        <v>424</v>
      </c>
      <c r="H18" s="141">
        <v>420</v>
      </c>
      <c r="I18" s="143">
        <v>1540</v>
      </c>
      <c r="J18" s="140">
        <v>464</v>
      </c>
      <c r="K18" s="141">
        <v>449</v>
      </c>
      <c r="L18" s="141">
        <v>478</v>
      </c>
      <c r="M18" s="141">
        <v>427</v>
      </c>
      <c r="N18" s="143">
        <v>1818</v>
      </c>
      <c r="O18" s="140">
        <v>504</v>
      </c>
      <c r="P18" s="141">
        <v>471</v>
      </c>
      <c r="Q18" s="141">
        <v>472</v>
      </c>
      <c r="R18" s="142">
        <v>444</v>
      </c>
      <c r="S18" s="143">
        <v>1891</v>
      </c>
      <c r="T18" s="140">
        <v>423</v>
      </c>
      <c r="U18" s="141">
        <v>423</v>
      </c>
      <c r="V18" s="141">
        <v>487</v>
      </c>
      <c r="W18" s="142">
        <v>465</v>
      </c>
      <c r="X18" s="140">
        <v>1798</v>
      </c>
      <c r="Y18" s="143">
        <v>1727</v>
      </c>
      <c r="AA18" s="31"/>
      <c r="AB18" s="31"/>
      <c r="AC18" s="31"/>
    </row>
    <row r="19" spans="1:29" s="133" customFormat="1" ht="12" customHeight="1">
      <c r="A19" s="124"/>
      <c r="B19" s="129"/>
      <c r="C19" s="129"/>
      <c r="D19" s="129"/>
      <c r="E19" s="134"/>
      <c r="F19" s="129"/>
      <c r="G19" s="129"/>
      <c r="H19" s="129"/>
      <c r="I19" s="271"/>
      <c r="J19" s="134"/>
      <c r="K19" s="129"/>
      <c r="L19" s="129"/>
      <c r="M19" s="129"/>
      <c r="N19" s="271"/>
      <c r="O19" s="134"/>
      <c r="P19" s="129"/>
      <c r="Q19" s="129"/>
      <c r="R19" s="144"/>
      <c r="S19" s="137"/>
      <c r="T19" s="134"/>
      <c r="U19" s="129"/>
      <c r="V19" s="129"/>
      <c r="W19" s="144"/>
      <c r="X19" s="136"/>
      <c r="Y19" s="137"/>
      <c r="AA19" s="31"/>
      <c r="AB19" s="31"/>
      <c r="AC19" s="31"/>
    </row>
    <row r="20" spans="1:29">
      <c r="A20" s="90" t="s">
        <v>4</v>
      </c>
      <c r="B20" s="138">
        <v>25</v>
      </c>
      <c r="C20" s="138">
        <v>28</v>
      </c>
      <c r="D20" s="138">
        <v>27</v>
      </c>
      <c r="E20" s="105">
        <v>24</v>
      </c>
      <c r="F20" s="138">
        <v>23</v>
      </c>
      <c r="G20" s="138">
        <v>24</v>
      </c>
      <c r="H20" s="138">
        <v>25</v>
      </c>
      <c r="I20" s="112">
        <v>96</v>
      </c>
      <c r="J20" s="105">
        <v>24</v>
      </c>
      <c r="K20" s="138">
        <v>27</v>
      </c>
      <c r="L20" s="138">
        <v>25</v>
      </c>
      <c r="M20" s="138">
        <v>25</v>
      </c>
      <c r="N20" s="112">
        <v>101</v>
      </c>
      <c r="O20" s="105">
        <v>28</v>
      </c>
      <c r="P20" s="138">
        <v>28</v>
      </c>
      <c r="Q20" s="138">
        <v>24</v>
      </c>
      <c r="R20" s="145">
        <v>22</v>
      </c>
      <c r="S20" s="112">
        <v>102</v>
      </c>
      <c r="T20" s="105">
        <v>25</v>
      </c>
      <c r="U20" s="138">
        <v>26</v>
      </c>
      <c r="V20" s="138">
        <v>27</v>
      </c>
      <c r="W20" s="145">
        <v>30</v>
      </c>
      <c r="X20" s="105">
        <v>108</v>
      </c>
      <c r="Y20" s="112">
        <v>99</v>
      </c>
      <c r="AA20" s="31"/>
      <c r="AB20" s="31"/>
      <c r="AC20" s="31"/>
    </row>
    <row r="21" spans="1:29">
      <c r="A21" s="90" t="s">
        <v>43</v>
      </c>
      <c r="B21" s="106">
        <v>1</v>
      </c>
      <c r="C21" s="106">
        <v>1</v>
      </c>
      <c r="D21" s="106">
        <v>1</v>
      </c>
      <c r="E21" s="110">
        <v>1</v>
      </c>
      <c r="F21" s="106">
        <v>0</v>
      </c>
      <c r="G21" s="106">
        <v>1</v>
      </c>
      <c r="H21" s="106">
        <v>1</v>
      </c>
      <c r="I21" s="146">
        <v>3</v>
      </c>
      <c r="J21" s="110">
        <v>1</v>
      </c>
      <c r="K21" s="106">
        <v>0</v>
      </c>
      <c r="L21" s="106">
        <v>1</v>
      </c>
      <c r="M21" s="106">
        <v>0</v>
      </c>
      <c r="N21" s="146">
        <v>2</v>
      </c>
      <c r="O21" s="110">
        <v>1</v>
      </c>
      <c r="P21" s="106">
        <v>0</v>
      </c>
      <c r="Q21" s="106">
        <v>1</v>
      </c>
      <c r="R21" s="111">
        <v>0</v>
      </c>
      <c r="S21" s="146">
        <v>2</v>
      </c>
      <c r="T21" s="110">
        <v>1</v>
      </c>
      <c r="U21" s="106">
        <v>0</v>
      </c>
      <c r="V21" s="106">
        <v>0</v>
      </c>
      <c r="W21" s="111">
        <v>1</v>
      </c>
      <c r="X21" s="146">
        <v>2</v>
      </c>
      <c r="Y21" s="112">
        <v>3</v>
      </c>
      <c r="AA21" s="31"/>
      <c r="AB21" s="31"/>
      <c r="AC21" s="31"/>
    </row>
    <row r="22" spans="1:29" ht="31">
      <c r="A22" s="36" t="s">
        <v>127</v>
      </c>
      <c r="B22" s="106">
        <v>1</v>
      </c>
      <c r="C22" s="106">
        <v>2</v>
      </c>
      <c r="D22" s="106">
        <v>2</v>
      </c>
      <c r="E22" s="110">
        <v>1</v>
      </c>
      <c r="F22" s="106">
        <v>1</v>
      </c>
      <c r="G22" s="106">
        <v>1</v>
      </c>
      <c r="H22" s="106">
        <v>1</v>
      </c>
      <c r="I22" s="146">
        <v>4</v>
      </c>
      <c r="J22" s="110">
        <v>1</v>
      </c>
      <c r="K22" s="106">
        <v>1</v>
      </c>
      <c r="L22" s="106">
        <v>1</v>
      </c>
      <c r="M22" s="106">
        <v>1</v>
      </c>
      <c r="N22" s="146">
        <v>4</v>
      </c>
      <c r="O22" s="110">
        <v>0</v>
      </c>
      <c r="P22" s="106">
        <v>0</v>
      </c>
      <c r="Q22" s="106">
        <v>1</v>
      </c>
      <c r="R22" s="111">
        <v>1</v>
      </c>
      <c r="S22" s="146">
        <v>2</v>
      </c>
      <c r="T22" s="110">
        <v>0</v>
      </c>
      <c r="U22" s="106">
        <v>1</v>
      </c>
      <c r="V22" s="106">
        <v>0</v>
      </c>
      <c r="W22" s="111">
        <v>0</v>
      </c>
      <c r="X22" s="146">
        <v>1</v>
      </c>
      <c r="Y22" s="112">
        <v>1</v>
      </c>
      <c r="AA22" s="31"/>
      <c r="AB22" s="31"/>
      <c r="AC22" s="31"/>
    </row>
    <row r="23" spans="1:29">
      <c r="A23" s="232" t="s">
        <v>106</v>
      </c>
      <c r="B23" s="106">
        <v>0</v>
      </c>
      <c r="C23" s="106">
        <v>0</v>
      </c>
      <c r="D23" s="106">
        <v>1</v>
      </c>
      <c r="E23" s="110">
        <v>0</v>
      </c>
      <c r="F23" s="106">
        <v>0</v>
      </c>
      <c r="G23" s="106">
        <v>0</v>
      </c>
      <c r="H23" s="106">
        <v>0</v>
      </c>
      <c r="I23" s="146">
        <v>0</v>
      </c>
      <c r="J23" s="110">
        <v>0</v>
      </c>
      <c r="K23" s="106">
        <v>1</v>
      </c>
      <c r="L23" s="106">
        <v>0</v>
      </c>
      <c r="M23" s="106">
        <v>0</v>
      </c>
      <c r="N23" s="146">
        <v>1</v>
      </c>
      <c r="O23" s="110">
        <v>0</v>
      </c>
      <c r="P23" s="106">
        <v>0</v>
      </c>
      <c r="Q23" s="106">
        <v>0</v>
      </c>
      <c r="R23" s="111">
        <v>0</v>
      </c>
      <c r="S23" s="146">
        <v>0</v>
      </c>
      <c r="T23" s="110">
        <v>0</v>
      </c>
      <c r="U23" s="106">
        <v>0</v>
      </c>
      <c r="V23" s="106">
        <v>0</v>
      </c>
      <c r="W23" s="111">
        <v>0</v>
      </c>
      <c r="X23" s="110">
        <v>0</v>
      </c>
      <c r="Y23" s="146">
        <v>0</v>
      </c>
      <c r="AA23" s="31"/>
      <c r="AB23" s="31"/>
      <c r="AC23" s="31"/>
    </row>
    <row r="24" spans="1:29">
      <c r="A24" s="232" t="s">
        <v>167</v>
      </c>
      <c r="B24" s="106">
        <v>-2</v>
      </c>
      <c r="C24" s="106">
        <v>5</v>
      </c>
      <c r="D24" s="106">
        <v>0</v>
      </c>
      <c r="E24" s="110">
        <v>5</v>
      </c>
      <c r="F24" s="106">
        <v>10</v>
      </c>
      <c r="G24" s="106">
        <v>0</v>
      </c>
      <c r="H24" s="106">
        <v>10</v>
      </c>
      <c r="I24" s="146">
        <v>25</v>
      </c>
      <c r="J24" s="110">
        <v>3</v>
      </c>
      <c r="K24" s="106">
        <v>3</v>
      </c>
      <c r="L24" s="106">
        <v>-1</v>
      </c>
      <c r="M24" s="106">
        <v>9</v>
      </c>
      <c r="N24" s="146">
        <v>14</v>
      </c>
      <c r="O24" s="110">
        <v>-1</v>
      </c>
      <c r="P24" s="106">
        <v>11</v>
      </c>
      <c r="Q24" s="106">
        <v>-1</v>
      </c>
      <c r="R24" s="111">
        <v>10</v>
      </c>
      <c r="S24" s="146">
        <v>19</v>
      </c>
      <c r="T24" s="110">
        <v>-1</v>
      </c>
      <c r="U24" s="106">
        <v>9</v>
      </c>
      <c r="V24" s="106">
        <v>1</v>
      </c>
      <c r="W24" s="111">
        <v>18</v>
      </c>
      <c r="X24" s="110">
        <v>27</v>
      </c>
      <c r="Y24" s="112">
        <v>17</v>
      </c>
      <c r="AA24" s="31"/>
      <c r="AB24" s="31"/>
      <c r="AC24" s="31"/>
    </row>
    <row r="25" spans="1:29">
      <c r="A25" s="147" t="s">
        <v>53</v>
      </c>
      <c r="B25" s="106">
        <v>0</v>
      </c>
      <c r="C25" s="106">
        <v>0</v>
      </c>
      <c r="D25" s="106">
        <v>0</v>
      </c>
      <c r="E25" s="110">
        <v>0</v>
      </c>
      <c r="F25" s="106">
        <v>0</v>
      </c>
      <c r="G25" s="106">
        <v>0</v>
      </c>
      <c r="H25" s="106">
        <v>0</v>
      </c>
      <c r="I25" s="146">
        <v>0</v>
      </c>
      <c r="J25" s="110">
        <v>0</v>
      </c>
      <c r="K25" s="106">
        <v>0</v>
      </c>
      <c r="L25" s="106">
        <v>0</v>
      </c>
      <c r="M25" s="106">
        <v>0</v>
      </c>
      <c r="N25" s="146">
        <v>0</v>
      </c>
      <c r="O25" s="110">
        <v>-1</v>
      </c>
      <c r="P25" s="106">
        <v>-1</v>
      </c>
      <c r="Q25" s="106">
        <v>0</v>
      </c>
      <c r="R25" s="117">
        <v>0</v>
      </c>
      <c r="S25" s="146">
        <v>-2</v>
      </c>
      <c r="T25" s="110">
        <v>0</v>
      </c>
      <c r="U25" s="106">
        <v>0</v>
      </c>
      <c r="V25" s="106">
        <v>0</v>
      </c>
      <c r="W25" s="114">
        <v>0</v>
      </c>
      <c r="X25" s="110">
        <v>0</v>
      </c>
      <c r="Y25" s="385">
        <v>0</v>
      </c>
      <c r="AA25" s="31"/>
      <c r="AB25" s="31"/>
      <c r="AC25" s="31"/>
    </row>
    <row r="26" spans="1:29">
      <c r="A26" s="118" t="s">
        <v>5</v>
      </c>
      <c r="B26" s="148">
        <v>481</v>
      </c>
      <c r="C26" s="148">
        <v>499</v>
      </c>
      <c r="D26" s="148">
        <v>533</v>
      </c>
      <c r="E26" s="119">
        <v>352</v>
      </c>
      <c r="F26" s="148">
        <v>409</v>
      </c>
      <c r="G26" s="148">
        <v>450</v>
      </c>
      <c r="H26" s="148">
        <v>457</v>
      </c>
      <c r="I26" s="123">
        <v>1668</v>
      </c>
      <c r="J26" s="119">
        <v>493</v>
      </c>
      <c r="K26" s="148">
        <v>481</v>
      </c>
      <c r="L26" s="148">
        <v>504</v>
      </c>
      <c r="M26" s="148">
        <v>462</v>
      </c>
      <c r="N26" s="123">
        <v>1940</v>
      </c>
      <c r="O26" s="119">
        <v>531</v>
      </c>
      <c r="P26" s="148">
        <v>509</v>
      </c>
      <c r="Q26" s="149">
        <v>497</v>
      </c>
      <c r="R26" s="150">
        <v>477</v>
      </c>
      <c r="S26" s="123">
        <v>2014</v>
      </c>
      <c r="T26" s="119">
        <v>448</v>
      </c>
      <c r="U26" s="148">
        <v>459</v>
      </c>
      <c r="V26" s="149">
        <v>515</v>
      </c>
      <c r="W26" s="150">
        <v>514</v>
      </c>
      <c r="X26" s="119">
        <v>1936</v>
      </c>
      <c r="Y26" s="123">
        <v>1847</v>
      </c>
      <c r="AA26" s="31"/>
      <c r="AB26" s="31"/>
      <c r="AC26" s="31"/>
    </row>
    <row r="27" spans="1:29" s="133" customFormat="1" ht="12" customHeight="1">
      <c r="A27" s="124"/>
      <c r="B27" s="151"/>
      <c r="C27" s="151"/>
      <c r="D27" s="151"/>
      <c r="E27" s="125"/>
      <c r="F27" s="151"/>
      <c r="G27" s="151"/>
      <c r="H27" s="151"/>
      <c r="I27" s="241"/>
      <c r="J27" s="125"/>
      <c r="K27" s="151"/>
      <c r="L27" s="151"/>
      <c r="M27" s="151"/>
      <c r="N27" s="241"/>
      <c r="O27" s="125"/>
      <c r="P27" s="151"/>
      <c r="R27" s="152"/>
      <c r="S27" s="132"/>
      <c r="T27" s="125"/>
      <c r="U27" s="151"/>
      <c r="W27" s="152"/>
      <c r="X27" s="131"/>
      <c r="Y27" s="132"/>
      <c r="AA27" s="31"/>
      <c r="AB27" s="31"/>
      <c r="AC27" s="31"/>
    </row>
    <row r="28" spans="1:29" s="158" customFormat="1" ht="14.25" customHeight="1" thickBot="1">
      <c r="A28" s="153" t="s">
        <v>44</v>
      </c>
      <c r="B28" s="155">
        <v>60</v>
      </c>
      <c r="C28" s="155">
        <v>39</v>
      </c>
      <c r="D28" s="155">
        <v>18</v>
      </c>
      <c r="E28" s="154">
        <v>-28</v>
      </c>
      <c r="F28" s="155">
        <v>15</v>
      </c>
      <c r="G28" s="155">
        <v>61</v>
      </c>
      <c r="H28" s="155">
        <v>14</v>
      </c>
      <c r="I28" s="157">
        <v>62</v>
      </c>
      <c r="J28" s="154">
        <v>50</v>
      </c>
      <c r="K28" s="155">
        <v>29</v>
      </c>
      <c r="L28" s="155">
        <v>38</v>
      </c>
      <c r="M28" s="155">
        <v>-3</v>
      </c>
      <c r="N28" s="157">
        <v>114</v>
      </c>
      <c r="O28" s="154">
        <v>34</v>
      </c>
      <c r="P28" s="155">
        <v>19</v>
      </c>
      <c r="Q28" s="155">
        <v>53</v>
      </c>
      <c r="R28" s="156">
        <v>-9</v>
      </c>
      <c r="S28" s="157">
        <v>97</v>
      </c>
      <c r="T28" s="154">
        <v>80</v>
      </c>
      <c r="U28" s="155">
        <v>39</v>
      </c>
      <c r="V28" s="155">
        <v>54</v>
      </c>
      <c r="W28" s="156">
        <v>-16</v>
      </c>
      <c r="X28" s="154">
        <v>157</v>
      </c>
      <c r="Y28" s="157">
        <v>149</v>
      </c>
      <c r="AA28" s="31"/>
      <c r="AB28" s="31"/>
      <c r="AC28" s="31"/>
    </row>
    <row r="29" spans="1:29" s="133" customFormat="1" ht="12" customHeight="1" thickTop="1">
      <c r="A29" s="124"/>
      <c r="B29" s="160"/>
      <c r="C29" s="160"/>
      <c r="D29" s="160"/>
      <c r="E29" s="159"/>
      <c r="F29" s="160"/>
      <c r="G29" s="160"/>
      <c r="H29" s="160"/>
      <c r="I29" s="406"/>
      <c r="J29" s="159"/>
      <c r="K29" s="160"/>
      <c r="L29" s="160"/>
      <c r="M29" s="160"/>
      <c r="N29" s="406"/>
      <c r="O29" s="159"/>
      <c r="P29" s="160"/>
      <c r="Q29" s="160"/>
      <c r="R29" s="161"/>
      <c r="S29" s="162"/>
      <c r="T29" s="159"/>
      <c r="U29" s="160"/>
      <c r="V29" s="160"/>
      <c r="W29" s="161"/>
      <c r="X29" s="163"/>
      <c r="Y29" s="162"/>
      <c r="AA29" s="31"/>
      <c r="AB29" s="31"/>
      <c r="AC29" s="31"/>
    </row>
    <row r="30" spans="1:29" s="168" customFormat="1">
      <c r="A30" s="164" t="s">
        <v>0</v>
      </c>
      <c r="B30" s="166">
        <v>1</v>
      </c>
      <c r="C30" s="166">
        <v>1</v>
      </c>
      <c r="D30" s="166">
        <v>1</v>
      </c>
      <c r="E30" s="165">
        <v>1</v>
      </c>
      <c r="F30" s="166">
        <v>1</v>
      </c>
      <c r="G30" s="166">
        <v>1</v>
      </c>
      <c r="H30" s="166">
        <v>1</v>
      </c>
      <c r="I30" s="167">
        <v>1</v>
      </c>
      <c r="J30" s="165">
        <v>1</v>
      </c>
      <c r="K30" s="166">
        <v>1</v>
      </c>
      <c r="L30" s="166">
        <v>1</v>
      </c>
      <c r="M30" s="166">
        <v>1</v>
      </c>
      <c r="N30" s="167">
        <v>1</v>
      </c>
      <c r="O30" s="165">
        <v>1</v>
      </c>
      <c r="P30" s="166">
        <v>1</v>
      </c>
      <c r="Q30" s="166">
        <v>1</v>
      </c>
      <c r="R30" s="166">
        <v>1</v>
      </c>
      <c r="S30" s="167">
        <v>1</v>
      </c>
      <c r="T30" s="165">
        <v>1</v>
      </c>
      <c r="U30" s="166">
        <v>1</v>
      </c>
      <c r="V30" s="166">
        <v>1</v>
      </c>
      <c r="W30" s="166">
        <v>1</v>
      </c>
      <c r="X30" s="165">
        <v>1</v>
      </c>
      <c r="Y30" s="167">
        <v>1</v>
      </c>
      <c r="AA30" s="31"/>
      <c r="AB30" s="31"/>
      <c r="AC30" s="31"/>
    </row>
    <row r="31" spans="1:29">
      <c r="A31" s="90" t="s">
        <v>1</v>
      </c>
      <c r="B31" s="170">
        <v>29.8</v>
      </c>
      <c r="C31" s="170">
        <v>30.1</v>
      </c>
      <c r="D31" s="170">
        <v>31.5</v>
      </c>
      <c r="E31" s="169">
        <v>31.6</v>
      </c>
      <c r="F31" s="170">
        <v>31.8</v>
      </c>
      <c r="G31" s="170">
        <v>29.8</v>
      </c>
      <c r="H31" s="170">
        <v>30.3</v>
      </c>
      <c r="I31" s="407">
        <v>30.8</v>
      </c>
      <c r="J31" s="169">
        <v>29.4</v>
      </c>
      <c r="K31" s="170">
        <v>30.7</v>
      </c>
      <c r="L31" s="170">
        <v>31.5</v>
      </c>
      <c r="M31" s="170">
        <v>32.4</v>
      </c>
      <c r="N31" s="407">
        <v>30.9</v>
      </c>
      <c r="O31" s="169">
        <v>29.7</v>
      </c>
      <c r="P31" s="170">
        <v>29.5</v>
      </c>
      <c r="Q31" s="170">
        <v>29.7</v>
      </c>
      <c r="R31" s="171">
        <v>32.4</v>
      </c>
      <c r="S31" s="172">
        <v>30.2</v>
      </c>
      <c r="T31" s="169">
        <v>24.5</v>
      </c>
      <c r="U31" s="170">
        <v>26.5</v>
      </c>
      <c r="V31" s="170">
        <v>27.6</v>
      </c>
      <c r="W31" s="171">
        <v>29.8</v>
      </c>
      <c r="X31" s="172">
        <v>27.1</v>
      </c>
      <c r="Y31" s="172">
        <v>26.4</v>
      </c>
      <c r="AA31" s="31"/>
      <c r="AB31" s="31"/>
      <c r="AC31" s="31"/>
    </row>
    <row r="32" spans="1:29">
      <c r="A32" s="90" t="s">
        <v>2</v>
      </c>
      <c r="B32" s="170">
        <v>26.4</v>
      </c>
      <c r="C32" s="170">
        <v>27.4</v>
      </c>
      <c r="D32" s="170">
        <v>29.5</v>
      </c>
      <c r="E32" s="169">
        <v>32.4</v>
      </c>
      <c r="F32" s="170">
        <v>26.1</v>
      </c>
      <c r="G32" s="170">
        <v>24.6</v>
      </c>
      <c r="H32" s="170">
        <v>28</v>
      </c>
      <c r="I32" s="407">
        <v>27.3</v>
      </c>
      <c r="J32" s="169">
        <v>26.4</v>
      </c>
      <c r="K32" s="170">
        <v>27</v>
      </c>
      <c r="L32" s="170">
        <v>26</v>
      </c>
      <c r="M32" s="170">
        <v>28.2</v>
      </c>
      <c r="N32" s="407">
        <v>26.8</v>
      </c>
      <c r="O32" s="169">
        <v>26.1</v>
      </c>
      <c r="P32" s="170">
        <v>25.2</v>
      </c>
      <c r="Q32" s="170">
        <v>23.8</v>
      </c>
      <c r="R32" s="171">
        <v>27.3</v>
      </c>
      <c r="S32" s="172">
        <v>25.5</v>
      </c>
      <c r="T32" s="169">
        <v>23.5</v>
      </c>
      <c r="U32" s="170">
        <v>24.5</v>
      </c>
      <c r="V32" s="170">
        <v>23.7</v>
      </c>
      <c r="W32" s="171">
        <v>27.9</v>
      </c>
      <c r="X32" s="172">
        <v>24.9</v>
      </c>
      <c r="Y32" s="172">
        <v>24.3</v>
      </c>
      <c r="AA32" s="31"/>
      <c r="AB32" s="31"/>
      <c r="AC32" s="31"/>
    </row>
    <row r="33" spans="1:29">
      <c r="A33" s="90" t="s">
        <v>3</v>
      </c>
      <c r="B33" s="170">
        <v>28.5</v>
      </c>
      <c r="C33" s="170">
        <v>29.4</v>
      </c>
      <c r="D33" s="170">
        <v>30.800000000000004</v>
      </c>
      <c r="E33" s="169">
        <v>35.700000000000003</v>
      </c>
      <c r="F33" s="170">
        <v>30.9</v>
      </c>
      <c r="G33" s="170">
        <v>28.9</v>
      </c>
      <c r="H33" s="170">
        <v>31.3</v>
      </c>
      <c r="I33" s="407">
        <v>31.4</v>
      </c>
      <c r="J33" s="169">
        <v>29.9</v>
      </c>
      <c r="K33" s="170">
        <v>31</v>
      </c>
      <c r="L33" s="170">
        <v>31.1</v>
      </c>
      <c r="M33" s="170">
        <v>32.700000000000003</v>
      </c>
      <c r="N33" s="407">
        <v>31.2</v>
      </c>
      <c r="O33" s="169">
        <v>33.699999999999996</v>
      </c>
      <c r="P33" s="170">
        <v>34.200000000000003</v>
      </c>
      <c r="Q33" s="170">
        <v>32.700000000000003</v>
      </c>
      <c r="R33" s="171">
        <v>35.4</v>
      </c>
      <c r="S33" s="173">
        <v>34</v>
      </c>
      <c r="T33" s="169">
        <v>32.299999999999997</v>
      </c>
      <c r="U33" s="170">
        <v>34.07409303847399</v>
      </c>
      <c r="V33" s="170">
        <v>34.342715850782497</v>
      </c>
      <c r="W33" s="171">
        <v>35.921390492008562</v>
      </c>
      <c r="X33" s="172">
        <v>34.108394210922214</v>
      </c>
      <c r="Y33" s="172">
        <v>35.888617441350561</v>
      </c>
      <c r="Z33" s="174"/>
      <c r="AA33" s="31"/>
      <c r="AB33" s="31"/>
      <c r="AC33" s="31"/>
    </row>
    <row r="34" spans="1:29">
      <c r="A34" s="164" t="s">
        <v>6</v>
      </c>
      <c r="B34" s="176">
        <v>0.153</v>
      </c>
      <c r="C34" s="176">
        <v>0.13100000000000001</v>
      </c>
      <c r="D34" s="176">
        <v>8.2000000000000003E-2</v>
      </c>
      <c r="E34" s="175">
        <v>3.0000000000000001E-3</v>
      </c>
      <c r="F34" s="176">
        <v>0.112</v>
      </c>
      <c r="G34" s="176">
        <v>0.16700000000000001</v>
      </c>
      <c r="H34" s="176">
        <v>0.104</v>
      </c>
      <c r="I34" s="179">
        <v>0.105</v>
      </c>
      <c r="J34" s="175">
        <v>0.14299999999999999</v>
      </c>
      <c r="K34" s="176">
        <v>0.113</v>
      </c>
      <c r="L34" s="176">
        <v>0.114</v>
      </c>
      <c r="M34" s="176">
        <v>6.7000000000000004E-2</v>
      </c>
      <c r="N34" s="179">
        <v>0.111</v>
      </c>
      <c r="O34" s="175">
        <v>0.105</v>
      </c>
      <c r="P34" s="176">
        <v>0.111</v>
      </c>
      <c r="Q34" s="176">
        <v>0.13800000000000001</v>
      </c>
      <c r="R34" s="177">
        <v>4.9000000000000002E-2</v>
      </c>
      <c r="S34" s="178">
        <v>0.10299999999999999</v>
      </c>
      <c r="T34" s="175">
        <v>0.19700000000000001</v>
      </c>
      <c r="U34" s="176">
        <v>0.14925906961526011</v>
      </c>
      <c r="V34" s="176">
        <v>0.14357284149217506</v>
      </c>
      <c r="W34" s="177">
        <v>6.3786095079914326E-2</v>
      </c>
      <c r="X34" s="179">
        <v>0.13943278586624722</v>
      </c>
      <c r="Y34" s="179">
        <v>0.1341138255864944</v>
      </c>
      <c r="AA34" s="31"/>
      <c r="AB34" s="31"/>
      <c r="AC34" s="31"/>
    </row>
    <row r="35" spans="1:29">
      <c r="A35" s="164" t="s">
        <v>92</v>
      </c>
      <c r="B35" s="176">
        <v>0.111</v>
      </c>
      <c r="C35" s="176">
        <v>7.1999999999999995E-2</v>
      </c>
      <c r="D35" s="176">
        <v>3.5000000000000003E-2</v>
      </c>
      <c r="E35" s="415">
        <v>-8.6999999999999994E-2</v>
      </c>
      <c r="F35" s="176">
        <v>3.5999999999999997E-2</v>
      </c>
      <c r="G35" s="176">
        <v>0.12</v>
      </c>
      <c r="H35" s="176">
        <v>2.9000000000000001E-2</v>
      </c>
      <c r="I35" s="179">
        <v>3.5999999999999997E-2</v>
      </c>
      <c r="J35" s="175">
        <v>9.1999999999999998E-2</v>
      </c>
      <c r="K35" s="176">
        <v>5.8000000000000003E-2</v>
      </c>
      <c r="L35" s="176">
        <v>7.0000000000000007E-2</v>
      </c>
      <c r="M35" s="180">
        <v>-6.0000000000000001E-3</v>
      </c>
      <c r="N35" s="179">
        <v>5.6000000000000001E-2</v>
      </c>
      <c r="O35" s="175">
        <v>5.9532487616070925E-2</v>
      </c>
      <c r="P35" s="176">
        <v>3.6999999999999998E-2</v>
      </c>
      <c r="Q35" s="176">
        <v>9.8000000000000004E-2</v>
      </c>
      <c r="R35" s="180">
        <v>-0.02</v>
      </c>
      <c r="S35" s="178">
        <v>4.5999999999999999E-2</v>
      </c>
      <c r="T35" s="181">
        <v>0.15127626942952685</v>
      </c>
      <c r="U35" s="182">
        <v>8.0026720982808427E-2</v>
      </c>
      <c r="V35" s="182">
        <v>9.4215640803409786E-2</v>
      </c>
      <c r="W35" s="180">
        <v>-3.1669698495469571E-2</v>
      </c>
      <c r="X35" s="179">
        <v>7.5266630966536657E-2</v>
      </c>
      <c r="Y35" s="179">
        <v>7.537281279162196E-2</v>
      </c>
      <c r="AA35" s="31"/>
      <c r="AB35" s="31"/>
      <c r="AC35" s="31"/>
    </row>
    <row r="36" spans="1:29">
      <c r="A36" s="183"/>
      <c r="B36" s="183"/>
      <c r="C36" s="183"/>
      <c r="D36" s="183"/>
      <c r="E36" s="183"/>
      <c r="F36" s="183"/>
      <c r="G36" s="183"/>
      <c r="H36" s="183"/>
      <c r="I36" s="183"/>
      <c r="J36" s="183"/>
      <c r="K36" s="183"/>
      <c r="L36" s="183"/>
      <c r="M36" s="183"/>
      <c r="N36" s="183"/>
      <c r="O36" s="184"/>
      <c r="P36" s="184"/>
      <c r="Q36" s="184"/>
      <c r="R36" s="184"/>
      <c r="S36" s="184"/>
      <c r="T36" s="184"/>
      <c r="U36" s="184"/>
      <c r="V36" s="184"/>
      <c r="W36" s="184"/>
      <c r="X36" s="184"/>
      <c r="Y36" s="185"/>
    </row>
    <row r="37" spans="1:29" s="380" customFormat="1" ht="30" customHeight="1">
      <c r="A37" s="500" t="s">
        <v>120</v>
      </c>
      <c r="B37" s="500"/>
      <c r="C37" s="500"/>
      <c r="D37" s="500"/>
      <c r="E37" s="500"/>
      <c r="F37" s="500"/>
      <c r="G37" s="500"/>
      <c r="H37" s="500"/>
      <c r="I37" s="500"/>
      <c r="J37" s="500"/>
      <c r="K37" s="500"/>
      <c r="L37" s="500"/>
      <c r="M37" s="500"/>
      <c r="N37" s="500"/>
      <c r="O37" s="500"/>
      <c r="P37" s="500"/>
      <c r="Q37" s="500"/>
      <c r="R37" s="500"/>
      <c r="S37" s="500"/>
      <c r="T37" s="439"/>
      <c r="U37" s="439"/>
      <c r="V37" s="439"/>
      <c r="W37" s="439"/>
      <c r="X37" s="439"/>
      <c r="Y37" s="439"/>
    </row>
    <row r="38" spans="1:29" s="444" customFormat="1" ht="18" customHeight="1">
      <c r="A38" s="500" t="s">
        <v>121</v>
      </c>
      <c r="B38" s="500"/>
      <c r="C38" s="500"/>
      <c r="D38" s="500"/>
      <c r="E38" s="500"/>
      <c r="F38" s="500"/>
      <c r="G38" s="500"/>
      <c r="H38" s="500"/>
      <c r="I38" s="500"/>
      <c r="J38" s="500"/>
      <c r="K38" s="500"/>
      <c r="L38" s="500"/>
      <c r="M38" s="500"/>
      <c r="N38" s="500"/>
      <c r="O38" s="500"/>
      <c r="P38" s="500"/>
      <c r="Q38" s="500"/>
      <c r="R38" s="500"/>
      <c r="S38" s="500"/>
      <c r="T38" s="439"/>
      <c r="U38" s="439"/>
      <c r="V38" s="439"/>
      <c r="W38" s="439"/>
      <c r="X38" s="439"/>
      <c r="Y38" s="439"/>
    </row>
    <row r="39" spans="1:29" s="444" customFormat="1" ht="29.25" customHeight="1">
      <c r="A39" s="507" t="s">
        <v>131</v>
      </c>
      <c r="B39" s="507"/>
      <c r="C39" s="507"/>
      <c r="D39" s="507"/>
      <c r="E39" s="507"/>
      <c r="F39" s="507"/>
      <c r="G39" s="507"/>
      <c r="H39" s="507"/>
      <c r="I39" s="507"/>
      <c r="J39" s="507"/>
      <c r="K39" s="507"/>
      <c r="L39" s="507"/>
      <c r="M39" s="507"/>
      <c r="N39" s="507"/>
      <c r="O39" s="507"/>
      <c r="P39" s="507"/>
      <c r="Q39" s="507"/>
      <c r="R39" s="507"/>
      <c r="S39" s="507"/>
      <c r="T39" s="440"/>
      <c r="U39" s="440"/>
      <c r="V39" s="440"/>
      <c r="W39" s="440"/>
      <c r="X39" s="440"/>
      <c r="Y39" s="440"/>
    </row>
    <row r="40" spans="1:29" s="444" customFormat="1" ht="24.75" customHeight="1">
      <c r="A40" s="500" t="s">
        <v>136</v>
      </c>
      <c r="B40" s="500"/>
      <c r="C40" s="500"/>
      <c r="D40" s="500"/>
      <c r="E40" s="500"/>
      <c r="F40" s="500"/>
      <c r="G40" s="500"/>
      <c r="H40" s="500"/>
      <c r="I40" s="500"/>
      <c r="J40" s="500"/>
      <c r="K40" s="500"/>
      <c r="L40" s="500"/>
      <c r="M40" s="500"/>
      <c r="N40" s="500"/>
      <c r="O40" s="500"/>
      <c r="P40" s="500"/>
      <c r="Q40" s="500"/>
      <c r="R40" s="500"/>
      <c r="S40" s="500"/>
      <c r="T40" s="439"/>
      <c r="U40" s="439"/>
      <c r="V40" s="439"/>
      <c r="W40" s="439"/>
      <c r="X40" s="439"/>
      <c r="Y40" s="439"/>
    </row>
    <row r="41" spans="1:29" s="186" customFormat="1" ht="12" customHeight="1">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row>
    <row r="42" spans="1:29" s="186" customFormat="1" ht="12" customHeight="1">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row>
    <row r="43" spans="1:29" s="186" customFormat="1" ht="12" customHeight="1"/>
    <row r="44" spans="1:29" s="186" customFormat="1" ht="12" customHeight="1"/>
    <row r="45" spans="1:29" s="186" customFormat="1" ht="12" customHeight="1">
      <c r="A45" s="188"/>
      <c r="B45" s="188"/>
      <c r="C45" s="188"/>
      <c r="D45" s="188"/>
      <c r="E45" s="188"/>
      <c r="F45" s="188"/>
      <c r="G45" s="188"/>
      <c r="H45" s="188"/>
      <c r="I45" s="188"/>
      <c r="J45" s="188"/>
      <c r="K45" s="188"/>
      <c r="L45" s="188"/>
      <c r="M45" s="188"/>
      <c r="N45" s="188"/>
      <c r="O45" s="188"/>
      <c r="P45" s="188"/>
      <c r="Q45" s="188"/>
      <c r="R45" s="188"/>
      <c r="S45" s="188"/>
      <c r="T45" s="188"/>
      <c r="U45" s="188"/>
      <c r="V45" s="188"/>
      <c r="W45" s="188"/>
      <c r="X45" s="188"/>
    </row>
    <row r="46" spans="1:29" s="186" customFormat="1" ht="12" customHeight="1"/>
    <row r="47" spans="1:29" s="186" customFormat="1" ht="12" customHeight="1">
      <c r="A47" s="189"/>
      <c r="B47" s="189"/>
      <c r="C47" s="189"/>
      <c r="D47" s="189"/>
      <c r="E47" s="189"/>
      <c r="F47" s="189"/>
      <c r="G47" s="189"/>
      <c r="H47" s="189"/>
      <c r="I47" s="189"/>
      <c r="J47" s="189"/>
      <c r="K47" s="189"/>
      <c r="L47" s="189"/>
      <c r="M47" s="189"/>
      <c r="N47" s="189"/>
      <c r="O47" s="189"/>
      <c r="P47" s="189"/>
      <c r="Q47" s="189"/>
      <c r="R47" s="189"/>
      <c r="S47" s="189"/>
      <c r="T47" s="189"/>
      <c r="U47" s="189"/>
      <c r="V47" s="189"/>
      <c r="W47" s="189"/>
      <c r="X47" s="189"/>
    </row>
    <row r="48" spans="1:29" s="186" customFormat="1" ht="12" customHeight="1">
      <c r="A48" s="190"/>
      <c r="B48" s="190"/>
      <c r="C48" s="190"/>
      <c r="D48" s="190"/>
      <c r="E48" s="190"/>
      <c r="F48" s="190"/>
      <c r="G48" s="190"/>
      <c r="H48" s="190"/>
      <c r="I48" s="190"/>
      <c r="J48" s="190"/>
      <c r="K48" s="190"/>
      <c r="L48" s="190"/>
      <c r="M48" s="190"/>
      <c r="N48" s="190"/>
      <c r="O48" s="190"/>
      <c r="P48" s="190"/>
      <c r="Q48" s="190"/>
      <c r="R48" s="190"/>
      <c r="S48" s="190"/>
      <c r="T48" s="190"/>
      <c r="U48" s="190"/>
      <c r="V48" s="190"/>
      <c r="W48" s="190"/>
      <c r="X48" s="19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sheetData>
  <sheetProtection insertColumns="0" insertRows="0"/>
  <mergeCells count="9">
    <mergeCell ref="A38:S38"/>
    <mergeCell ref="A39:S39"/>
    <mergeCell ref="A40:S40"/>
    <mergeCell ref="O4:R4"/>
    <mergeCell ref="T4:X4"/>
    <mergeCell ref="J4:N4"/>
    <mergeCell ref="E4:I4"/>
    <mergeCell ref="B4:D4"/>
    <mergeCell ref="A37:S37"/>
  </mergeCells>
  <phoneticPr fontId="14" type="noConversion"/>
  <pageMargins left="0.33" right="0.25" top="0.5" bottom="0.5" header="0.5" footer="0.5"/>
  <pageSetup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view="pageBreakPreview" topLeftCell="A37" zoomScale="130" zoomScaleNormal="115" zoomScaleSheetLayoutView="130" workbookViewId="0">
      <selection activeCell="A61" sqref="A61"/>
    </sheetView>
  </sheetViews>
  <sheetFormatPr defaultColWidth="9.08984375" defaultRowHeight="12"/>
  <cols>
    <col min="1" max="1" width="64.54296875" style="431" customWidth="1"/>
    <col min="2" max="2" width="3.81640625" style="431" customWidth="1"/>
    <col min="3" max="3" width="9.90625" style="431" bestFit="1" customWidth="1"/>
    <col min="4" max="4" width="3.453125" style="431" customWidth="1"/>
    <col min="5" max="5" width="10.08984375" style="431" bestFit="1" customWidth="1"/>
    <col min="6" max="16384" width="9.08984375" style="431"/>
  </cols>
  <sheetData>
    <row r="1" spans="1:5" ht="15">
      <c r="A1" s="1" t="s">
        <v>38</v>
      </c>
      <c r="B1" s="434"/>
      <c r="C1" s="434"/>
      <c r="D1" s="434"/>
      <c r="E1" s="434"/>
    </row>
    <row r="2" spans="1:5" ht="13">
      <c r="A2" s="3" t="s">
        <v>126</v>
      </c>
      <c r="B2" s="434"/>
      <c r="C2" s="434"/>
      <c r="D2" s="434"/>
      <c r="E2" s="434"/>
    </row>
    <row r="3" spans="1:5" ht="13">
      <c r="A3" s="3" t="s">
        <v>55</v>
      </c>
      <c r="B3" s="434"/>
      <c r="C3" s="434"/>
      <c r="D3" s="434"/>
      <c r="E3" s="434"/>
    </row>
    <row r="4" spans="1:5">
      <c r="A4" s="434" t="s">
        <v>150</v>
      </c>
      <c r="B4" s="434"/>
      <c r="C4" s="434"/>
      <c r="D4" s="434"/>
      <c r="E4" s="434"/>
    </row>
    <row r="5" spans="1:5" ht="13.75" customHeight="1">
      <c r="A5" s="452"/>
      <c r="B5" s="453"/>
      <c r="C5" s="454" t="str">
        <f>[10]Balance_Sheets!C1</f>
        <v>9/30/2021</v>
      </c>
      <c r="D5" s="455"/>
      <c r="E5" s="456" t="str">
        <f>[10]Balance_Sheets!E1</f>
        <v>12/31/2020</v>
      </c>
    </row>
    <row r="6" spans="1:5">
      <c r="A6" s="452"/>
      <c r="B6" s="453"/>
      <c r="C6" s="455"/>
      <c r="D6" s="455"/>
      <c r="E6" s="455"/>
    </row>
    <row r="7" spans="1:5">
      <c r="A7" s="457" t="s">
        <v>60</v>
      </c>
      <c r="B7" s="458"/>
      <c r="C7" s="459"/>
      <c r="D7" s="460"/>
      <c r="E7" s="461"/>
    </row>
    <row r="8" spans="1:5">
      <c r="A8" s="457" t="s">
        <v>61</v>
      </c>
      <c r="B8" s="462"/>
      <c r="C8" s="463"/>
      <c r="D8" s="460"/>
      <c r="E8" s="461"/>
    </row>
    <row r="9" spans="1:5">
      <c r="A9" s="464" t="s">
        <v>62</v>
      </c>
      <c r="B9" s="462"/>
      <c r="C9" s="465">
        <f>[10]Balance_Sheets!C5</f>
        <v>1278</v>
      </c>
      <c r="D9" s="460"/>
      <c r="E9" s="465">
        <f>[10]Balance_Sheets!E5</f>
        <v>1158</v>
      </c>
    </row>
    <row r="10" spans="1:5">
      <c r="A10" s="464" t="s">
        <v>63</v>
      </c>
      <c r="B10" s="462"/>
      <c r="C10" s="446">
        <f>[10]Balance_Sheets!C6</f>
        <v>3099</v>
      </c>
      <c r="D10" s="466"/>
      <c r="E10" s="446">
        <f>[10]Balance_Sheets!E6</f>
        <v>3105</v>
      </c>
    </row>
    <row r="11" spans="1:5">
      <c r="A11" s="464" t="s">
        <v>64</v>
      </c>
      <c r="B11" s="462"/>
      <c r="C11" s="446">
        <f>[10]Balance_Sheets!C7</f>
        <v>97</v>
      </c>
      <c r="D11" s="466"/>
      <c r="E11" s="446">
        <f>[10]Balance_Sheets!E7</f>
        <v>99</v>
      </c>
    </row>
    <row r="12" spans="1:5">
      <c r="A12" s="464" t="s">
        <v>65</v>
      </c>
      <c r="B12" s="462"/>
      <c r="C12" s="446">
        <f>[10]Balance_Sheets!C8</f>
        <v>390</v>
      </c>
      <c r="D12" s="466"/>
      <c r="E12" s="446">
        <f>[10]Balance_Sheets!E8</f>
        <v>398</v>
      </c>
    </row>
    <row r="13" spans="1:5">
      <c r="A13" s="464" t="s">
        <v>66</v>
      </c>
      <c r="B13" s="462"/>
      <c r="C13" s="447">
        <f>[10]Balance_Sheets!C9</f>
        <v>218</v>
      </c>
      <c r="D13" s="466"/>
      <c r="E13" s="447">
        <f>[10]Balance_Sheets!E9</f>
        <v>176</v>
      </c>
    </row>
    <row r="14" spans="1:5">
      <c r="A14" s="467" t="s">
        <v>67</v>
      </c>
      <c r="B14" s="458"/>
      <c r="C14" s="446">
        <f>[10]Balance_Sheets!C10</f>
        <v>5082</v>
      </c>
      <c r="D14" s="466"/>
      <c r="E14" s="446">
        <f>[10]Balance_Sheets!E10</f>
        <v>4936</v>
      </c>
    </row>
    <row r="15" spans="1:5">
      <c r="A15" s="464" t="s">
        <v>68</v>
      </c>
      <c r="B15" s="462"/>
      <c r="C15" s="446">
        <f>[10]Balance_Sheets!C11</f>
        <v>1910</v>
      </c>
      <c r="D15" s="466"/>
      <c r="E15" s="446">
        <f>[10]Balance_Sheets!E11</f>
        <v>1765</v>
      </c>
    </row>
    <row r="16" spans="1:5">
      <c r="A16" s="464" t="s">
        <v>123</v>
      </c>
      <c r="B16" s="462"/>
      <c r="C16" s="446">
        <f>[10]Balance_Sheets!C12</f>
        <v>2287</v>
      </c>
      <c r="D16" s="466"/>
      <c r="E16" s="446">
        <f>[10]Balance_Sheets!E12</f>
        <v>2164</v>
      </c>
    </row>
    <row r="17" spans="1:5">
      <c r="A17" s="464" t="s">
        <v>69</v>
      </c>
      <c r="B17" s="462"/>
      <c r="C17" s="446">
        <f>[10]Balance_Sheets!C13</f>
        <v>858</v>
      </c>
      <c r="D17" s="466"/>
      <c r="E17" s="446">
        <f>[10]Balance_Sheets!E13</f>
        <v>832</v>
      </c>
    </row>
    <row r="18" spans="1:5">
      <c r="A18" s="464" t="s">
        <v>70</v>
      </c>
      <c r="B18" s="462"/>
      <c r="C18" s="446">
        <f>[10]Balance_Sheets!C14</f>
        <v>218</v>
      </c>
      <c r="D18" s="466"/>
      <c r="E18" s="446">
        <f>[10]Balance_Sheets!E14</f>
        <v>246</v>
      </c>
    </row>
    <row r="19" spans="1:5">
      <c r="A19" s="464" t="s">
        <v>169</v>
      </c>
      <c r="B19" s="462"/>
      <c r="C19" s="446">
        <f>[10]Balance_Sheets!C15</f>
        <v>68</v>
      </c>
      <c r="D19" s="466"/>
      <c r="E19" s="446">
        <f>[10]Balance_Sheets!E15</f>
        <v>98</v>
      </c>
    </row>
    <row r="20" spans="1:5">
      <c r="A20" s="464" t="s">
        <v>71</v>
      </c>
      <c r="B20" s="462"/>
      <c r="C20" s="446">
        <f>[10]Balance_Sheets!C16</f>
        <v>309</v>
      </c>
      <c r="D20" s="466"/>
      <c r="E20" s="446">
        <f>[10]Balance_Sheets!E16</f>
        <v>85</v>
      </c>
    </row>
    <row r="21" spans="1:5">
      <c r="A21" s="464" t="s">
        <v>72</v>
      </c>
      <c r="B21" s="462"/>
      <c r="C21" s="446">
        <f>[10]Balance_Sheets!C17</f>
        <v>774</v>
      </c>
      <c r="D21" s="466"/>
      <c r="E21" s="446">
        <f>[10]Balance_Sheets!E17</f>
        <v>749</v>
      </c>
    </row>
    <row r="22" spans="1:5" ht="12.5" thickBot="1">
      <c r="A22" s="467" t="s">
        <v>73</v>
      </c>
      <c r="B22" s="462"/>
      <c r="C22" s="468">
        <f>[10]Balance_Sheets!C18</f>
        <v>11506</v>
      </c>
      <c r="D22" s="466"/>
      <c r="E22" s="468">
        <f>[10]Balance_Sheets!E18</f>
        <v>10875</v>
      </c>
    </row>
    <row r="23" spans="1:5" ht="12.5" thickTop="1">
      <c r="A23" s="467"/>
      <c r="B23" s="462"/>
      <c r="C23" s="446"/>
      <c r="D23" s="466"/>
      <c r="E23" s="446"/>
    </row>
    <row r="24" spans="1:5" ht="23">
      <c r="A24" s="457" t="s">
        <v>170</v>
      </c>
      <c r="B24" s="458"/>
      <c r="C24" s="446"/>
      <c r="D24" s="466"/>
      <c r="E24" s="446"/>
    </row>
    <row r="25" spans="1:5" ht="29.25" customHeight="1">
      <c r="A25" s="457" t="s">
        <v>74</v>
      </c>
      <c r="B25" s="462"/>
      <c r="C25" s="446"/>
      <c r="D25" s="466"/>
      <c r="E25" s="446"/>
    </row>
    <row r="26" spans="1:5">
      <c r="A26" s="464" t="s">
        <v>75</v>
      </c>
      <c r="B26" s="462"/>
      <c r="C26" s="446">
        <f>[10]Balance_Sheets!C22</f>
        <v>2126</v>
      </c>
      <c r="D26" s="466"/>
      <c r="E26" s="446">
        <f>[10]Balance_Sheets!E22</f>
        <v>1995</v>
      </c>
    </row>
    <row r="27" spans="1:5">
      <c r="A27" s="464" t="s">
        <v>76</v>
      </c>
      <c r="B27" s="462"/>
      <c r="C27" s="447">
        <f>[10]Balance_Sheets!C23</f>
        <v>68</v>
      </c>
      <c r="D27" s="466"/>
      <c r="E27" s="447">
        <f>[10]Balance_Sheets!E23</f>
        <v>72</v>
      </c>
    </row>
    <row r="28" spans="1:5">
      <c r="A28" s="467" t="s">
        <v>77</v>
      </c>
      <c r="B28" s="462"/>
      <c r="C28" s="446">
        <f>[10]Balance_Sheets!C24</f>
        <v>2194</v>
      </c>
      <c r="D28" s="466"/>
      <c r="E28" s="446">
        <f>[10]Balance_Sheets!E24</f>
        <v>2067</v>
      </c>
    </row>
    <row r="29" spans="1:5">
      <c r="A29" s="464" t="s">
        <v>122</v>
      </c>
      <c r="B29" s="462"/>
      <c r="C29" s="446">
        <f>[10]Balance_Sheets!C25</f>
        <v>2014</v>
      </c>
      <c r="D29" s="466"/>
      <c r="E29" s="446">
        <f>[10]Balance_Sheets!E25</f>
        <v>1915</v>
      </c>
    </row>
    <row r="30" spans="1:5">
      <c r="A30" s="464" t="s">
        <v>149</v>
      </c>
      <c r="B30" s="462"/>
      <c r="C30" s="446">
        <f>[10]Balance_Sheets!C26</f>
        <v>34</v>
      </c>
      <c r="D30" s="466"/>
      <c r="E30" s="446">
        <f>[10]Balance_Sheets!E26</f>
        <v>28</v>
      </c>
    </row>
    <row r="31" spans="1:5">
      <c r="A31" s="464" t="s">
        <v>162</v>
      </c>
      <c r="B31" s="462"/>
      <c r="C31" s="446">
        <f>[10]Balance_Sheets!C27</f>
        <v>217</v>
      </c>
      <c r="D31" s="466"/>
      <c r="E31" s="446">
        <f>[10]Balance_Sheets!E27</f>
        <v>227</v>
      </c>
    </row>
    <row r="32" spans="1:5">
      <c r="A32" s="464" t="s">
        <v>105</v>
      </c>
      <c r="B32" s="462"/>
      <c r="C32" s="447">
        <f>[10]Balance_Sheets!C28</f>
        <v>170</v>
      </c>
      <c r="D32" s="466"/>
      <c r="E32" s="446">
        <f>[10]Balance_Sheets!E28</f>
        <v>167</v>
      </c>
    </row>
    <row r="33" spans="1:5">
      <c r="A33" s="467" t="s">
        <v>78</v>
      </c>
      <c r="B33" s="462"/>
      <c r="C33" s="469">
        <f>[10]Balance_Sheets!C29</f>
        <v>4629</v>
      </c>
      <c r="D33" s="466"/>
      <c r="E33" s="469">
        <f>[10]Balance_Sheets!E29</f>
        <v>4404</v>
      </c>
    </row>
    <row r="34" spans="1:5">
      <c r="A34" s="467"/>
      <c r="B34" s="462"/>
      <c r="C34" s="446"/>
      <c r="D34" s="466"/>
      <c r="E34" s="446"/>
    </row>
    <row r="35" spans="1:5">
      <c r="A35" s="457" t="s">
        <v>79</v>
      </c>
      <c r="B35" s="470"/>
      <c r="C35" s="471">
        <f>[10]Balance_Sheets!C31</f>
        <v>12</v>
      </c>
      <c r="D35" s="472"/>
      <c r="E35" s="471">
        <f>[10]Balance_Sheets!E31</f>
        <v>12</v>
      </c>
    </row>
    <row r="36" spans="1:5">
      <c r="A36" s="457"/>
      <c r="B36" s="470"/>
      <c r="C36" s="471"/>
      <c r="D36" s="472"/>
      <c r="E36" s="471"/>
    </row>
    <row r="37" spans="1:5">
      <c r="A37" s="457" t="s">
        <v>80</v>
      </c>
      <c r="B37" s="462"/>
      <c r="C37" s="446"/>
      <c r="D37" s="466"/>
      <c r="E37" s="446"/>
    </row>
    <row r="38" spans="1:5" ht="46">
      <c r="A38" s="473" t="s">
        <v>177</v>
      </c>
      <c r="B38" s="462"/>
      <c r="C38" s="471">
        <f>[10]Balance_Sheets!C34</f>
        <v>4</v>
      </c>
      <c r="D38" s="466"/>
      <c r="E38" s="471">
        <f>[10]Balance_Sheets!E34</f>
        <v>4</v>
      </c>
    </row>
    <row r="39" spans="1:5">
      <c r="A39" s="464" t="s">
        <v>81</v>
      </c>
      <c r="B39" s="462"/>
      <c r="C39" s="471">
        <f>[10]Balance_Sheets!C35</f>
        <v>-762</v>
      </c>
      <c r="D39" s="466"/>
      <c r="E39" s="471">
        <f>[10]Balance_Sheets!E35</f>
        <v>-728</v>
      </c>
    </row>
    <row r="40" spans="1:5">
      <c r="A40" s="464" t="s">
        <v>82</v>
      </c>
      <c r="B40" s="462"/>
      <c r="C40" s="471">
        <f>[10]Balance_Sheets!C36</f>
        <v>4685</v>
      </c>
      <c r="D40" s="466"/>
      <c r="E40" s="471">
        <f>[10]Balance_Sheets!E36</f>
        <v>4658</v>
      </c>
    </row>
    <row r="41" spans="1:5">
      <c r="A41" s="464" t="s">
        <v>83</v>
      </c>
      <c r="B41" s="462"/>
      <c r="C41" s="471">
        <f>[10]Balance_Sheets!C37</f>
        <v>2468</v>
      </c>
      <c r="D41" s="466"/>
      <c r="E41" s="471">
        <f>[10]Balance_Sheets!E37</f>
        <v>2105</v>
      </c>
    </row>
    <row r="42" spans="1:5">
      <c r="A42" s="464" t="s">
        <v>171</v>
      </c>
      <c r="B42" s="462"/>
      <c r="C42" s="471">
        <f>[10]Balance_Sheets!C38</f>
        <v>213</v>
      </c>
      <c r="D42" s="466"/>
      <c r="E42" s="471">
        <f>[10]Balance_Sheets!E38</f>
        <v>167</v>
      </c>
    </row>
    <row r="43" spans="1:5">
      <c r="A43" s="467" t="s">
        <v>158</v>
      </c>
      <c r="B43" s="462"/>
      <c r="C43" s="474">
        <f>[10]Balance_Sheets!C39</f>
        <v>6608</v>
      </c>
      <c r="D43" s="466"/>
      <c r="E43" s="474">
        <f>[10]Balance_Sheets!E39</f>
        <v>6206</v>
      </c>
    </row>
    <row r="44" spans="1:5">
      <c r="A44" s="464" t="s">
        <v>84</v>
      </c>
      <c r="B44" s="462"/>
      <c r="C44" s="447">
        <f>[10]Balance_Sheets!C40</f>
        <v>257</v>
      </c>
      <c r="D44" s="466"/>
      <c r="E44" s="447">
        <f>[10]Balance_Sheets!E40</f>
        <v>253</v>
      </c>
    </row>
    <row r="45" spans="1:5">
      <c r="A45" s="467" t="s">
        <v>85</v>
      </c>
      <c r="B45" s="462"/>
      <c r="C45" s="446">
        <f>[10]Balance_Sheets!C41</f>
        <v>6865</v>
      </c>
      <c r="D45" s="466"/>
      <c r="E45" s="446">
        <f>[10]Balance_Sheets!E41</f>
        <v>6459</v>
      </c>
    </row>
    <row r="46" spans="1:5" ht="12.5" thickBot="1">
      <c r="A46" s="467" t="str">
        <f>[11]FS_Balance_Sheets!$A$41</f>
        <v>Total Liabilities, Redeemable Noncontrolling Interest and Equity</v>
      </c>
      <c r="B46" s="462"/>
      <c r="C46" s="475">
        <f>[10]Balance_Sheets!C42</f>
        <v>11506</v>
      </c>
      <c r="D46" s="460"/>
      <c r="E46" s="475">
        <f>[10]Balance_Sheets!E42</f>
        <v>10875</v>
      </c>
    </row>
    <row r="47" spans="1:5" ht="12.5" thickTop="1">
      <c r="A47" s="435"/>
      <c r="B47" s="435"/>
      <c r="C47" s="435"/>
      <c r="D47" s="435"/>
      <c r="E47" s="435"/>
    </row>
  </sheetData>
  <pageMargins left="0.7" right="0.7" top="0.75" bottom="0.75" header="0.3" footer="0.3"/>
  <pageSetup paperSize="9" scale="9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BreakPreview" topLeftCell="A20" zoomScaleNormal="100" zoomScaleSheetLayoutView="100" workbookViewId="0">
      <selection activeCell="A48" sqref="A48"/>
    </sheetView>
  </sheetViews>
  <sheetFormatPr defaultColWidth="8.90625" defaultRowHeight="14.5"/>
  <cols>
    <col min="1" max="1" width="61.6328125" style="432" customWidth="1"/>
    <col min="2" max="2" width="3.81640625" style="432" customWidth="1"/>
    <col min="3" max="3" width="2.81640625" style="433" customWidth="1"/>
    <col min="4" max="4" width="13.453125" style="432" customWidth="1"/>
    <col min="5" max="5" width="4.36328125" style="432" customWidth="1"/>
    <col min="6" max="6" width="1.90625" style="432" bestFit="1" customWidth="1"/>
    <col min="7" max="7" width="13.453125" style="432" customWidth="1"/>
    <col min="8" max="16384" width="8.90625" style="432"/>
  </cols>
  <sheetData>
    <row r="1" spans="1:7" ht="15.5">
      <c r="A1" s="1" t="s">
        <v>46</v>
      </c>
      <c r="B1" s="434"/>
      <c r="C1" s="434"/>
      <c r="D1" s="434"/>
      <c r="E1" s="434"/>
      <c r="F1" s="434"/>
      <c r="G1" s="434"/>
    </row>
    <row r="2" spans="1:7">
      <c r="A2" s="3" t="s">
        <v>125</v>
      </c>
      <c r="B2" s="434"/>
      <c r="C2" s="434"/>
      <c r="D2" s="434"/>
      <c r="E2" s="434"/>
      <c r="F2" s="434"/>
      <c r="G2" s="434"/>
    </row>
    <row r="3" spans="1:7">
      <c r="A3" s="3" t="s">
        <v>55</v>
      </c>
      <c r="B3" s="434"/>
      <c r="C3" s="434"/>
      <c r="D3" s="434"/>
      <c r="E3" s="434"/>
      <c r="F3" s="434"/>
      <c r="G3" s="434"/>
    </row>
    <row r="4" spans="1:7">
      <c r="A4" s="434" t="s">
        <v>150</v>
      </c>
      <c r="B4" s="434"/>
      <c r="C4" s="434"/>
      <c r="D4" s="434"/>
      <c r="E4" s="434"/>
      <c r="F4" s="434"/>
      <c r="G4" s="434"/>
    </row>
    <row r="6" spans="1:7" ht="15" customHeight="1" thickBot="1">
      <c r="A6" s="476" t="s">
        <v>21</v>
      </c>
      <c r="B6" s="477" t="s">
        <v>21</v>
      </c>
      <c r="C6" s="517" t="s">
        <v>172</v>
      </c>
      <c r="D6" s="517"/>
      <c r="E6" s="517"/>
      <c r="F6" s="517"/>
      <c r="G6" s="517"/>
    </row>
    <row r="7" spans="1:7" ht="15" customHeight="1" thickBot="1">
      <c r="A7" s="477" t="s">
        <v>21</v>
      </c>
      <c r="B7" s="477" t="s">
        <v>21</v>
      </c>
      <c r="C7" s="518" t="str">
        <f>[10]Cash_Flow!$C$2:$D$2</f>
        <v>9/30/2021</v>
      </c>
      <c r="D7" s="518"/>
      <c r="E7" s="478" t="s">
        <v>21</v>
      </c>
      <c r="F7" s="518" t="str">
        <f>[10]Cash_Flow!$F$2:$G$2</f>
        <v>9/30/2020</v>
      </c>
      <c r="G7" s="518"/>
    </row>
    <row r="8" spans="1:7">
      <c r="A8" s="479" t="str">
        <f>[10]Cash_Flow!$A3</f>
        <v>Cash Flows – Operating Activities</v>
      </c>
      <c r="B8" s="477" t="s">
        <v>21</v>
      </c>
      <c r="C8" s="480" t="s">
        <v>21</v>
      </c>
      <c r="D8"/>
      <c r="E8" s="479" t="s">
        <v>21</v>
      </c>
      <c r="F8" s="481" t="s">
        <v>21</v>
      </c>
      <c r="G8" s="482" t="s">
        <v>21</v>
      </c>
    </row>
    <row r="9" spans="1:7">
      <c r="A9" s="477" t="str">
        <f>[10]Cash_Flow!$A4</f>
        <v>Net income – including noncontrolling interests</v>
      </c>
      <c r="B9" s="477" t="s">
        <v>21</v>
      </c>
      <c r="C9" s="480"/>
      <c r="D9" s="483">
        <f>[10]Cash_Flow!$C4</f>
        <v>547</v>
      </c>
      <c r="E9" s="484"/>
      <c r="F9" s="485"/>
      <c r="G9" s="483">
        <f>[10]Cash_Flow!$F4</f>
        <v>652</v>
      </c>
    </row>
    <row r="10" spans="1:7">
      <c r="A10" s="477" t="str">
        <f>[10]Cash_Flow!$A$5</f>
        <v>Depreciation and amortization</v>
      </c>
      <c r="B10" s="477" t="s">
        <v>21</v>
      </c>
      <c r="C10" s="480"/>
      <c r="D10" s="486">
        <f>[10]Cash_Flow!$C5</f>
        <v>380</v>
      </c>
      <c r="E10" s="484"/>
      <c r="F10" s="485"/>
      <c r="G10" s="486">
        <f>[10]Cash_Flow!$F5</f>
        <v>327</v>
      </c>
    </row>
    <row r="11" spans="1:7">
      <c r="A11" s="477" t="str">
        <f>[10]Cash_Flow!$A$6</f>
        <v>Non-cash operating lease cost</v>
      </c>
      <c r="B11" s="477" t="s">
        <v>21</v>
      </c>
      <c r="C11" s="480"/>
      <c r="D11" s="486">
        <f>[10]Cash_Flow!$C6</f>
        <v>310</v>
      </c>
      <c r="E11" s="484"/>
      <c r="F11" s="485"/>
      <c r="G11" s="486">
        <f>[10]Cash_Flow!$F6</f>
        <v>270</v>
      </c>
    </row>
    <row r="12" spans="1:7">
      <c r="A12" s="477" t="str">
        <f>[10]Cash_Flow!$A$7</f>
        <v>Closures and impairment expenses</v>
      </c>
      <c r="B12" s="477" t="s">
        <v>21</v>
      </c>
      <c r="C12" s="480"/>
      <c r="D12" s="486">
        <f>[10]Cash_Flow!$C7</f>
        <v>13</v>
      </c>
      <c r="E12" s="484"/>
      <c r="F12" s="485"/>
      <c r="G12" s="486">
        <f>[10]Cash_Flow!$F7</f>
        <v>30</v>
      </c>
    </row>
    <row r="13" spans="1:7">
      <c r="A13" s="477" t="str">
        <f>[10]Cash_Flow!$A$9</f>
        <v>Gain from re-measurement of previously held equity interest</v>
      </c>
      <c r="B13" s="477"/>
      <c r="C13" s="480"/>
      <c r="D13" s="486">
        <f>[10]Cash_Flow!$C$9</f>
        <v>-10</v>
      </c>
      <c r="E13" s="484"/>
      <c r="F13" s="485"/>
      <c r="G13" s="486">
        <f>[10]Cash_Flow!$F$9</f>
        <v>-239</v>
      </c>
    </row>
    <row r="14" spans="1:7">
      <c r="A14" s="477" t="str">
        <f>[10]Cash_Flow!$A$10</f>
        <v>Investment loss (gain)</v>
      </c>
      <c r="B14" s="477" t="s">
        <v>21</v>
      </c>
      <c r="C14" s="480"/>
      <c r="D14" s="486">
        <f>[10]Cash_Flow!$C10</f>
        <v>43</v>
      </c>
      <c r="E14" s="484"/>
      <c r="F14" s="485"/>
      <c r="G14" s="486">
        <f>[10]Cash_Flow!$F10</f>
        <v>-75</v>
      </c>
    </row>
    <row r="15" spans="1:7">
      <c r="A15" s="477" t="str">
        <f>[10]Cash_Flow!$A$11</f>
        <v>Equity income from investments in unconsolidated affiliates</v>
      </c>
      <c r="B15" s="477" t="s">
        <v>21</v>
      </c>
      <c r="C15" s="480"/>
      <c r="D15" s="486">
        <f>[10]Cash_Flow!$C11</f>
        <v>-38</v>
      </c>
      <c r="E15" s="484"/>
      <c r="F15" s="485"/>
      <c r="G15" s="486">
        <f>[10]Cash_Flow!$F11</f>
        <v>-51</v>
      </c>
    </row>
    <row r="16" spans="1:7">
      <c r="A16" s="477" t="str">
        <f>[10]Cash_Flow!$A$12</f>
        <v>Distributions of income received from unconsolidated affiliates</v>
      </c>
      <c r="B16" s="477" t="s">
        <v>21</v>
      </c>
      <c r="C16" s="480"/>
      <c r="D16" s="486">
        <f>[10]Cash_Flow!$C12</f>
        <v>21</v>
      </c>
      <c r="E16" s="484"/>
      <c r="F16" s="485"/>
      <c r="G16" s="486">
        <f>[10]Cash_Flow!$F12</f>
        <v>25</v>
      </c>
    </row>
    <row r="17" spans="1:7">
      <c r="A17" s="477" t="str">
        <f>[10]Cash_Flow!$A$14</f>
        <v>Deferred income taxes</v>
      </c>
      <c r="B17" s="477" t="s">
        <v>21</v>
      </c>
      <c r="C17" s="480"/>
      <c r="D17" s="486">
        <f>[10]Cash_Flow!$C14</f>
        <v>17</v>
      </c>
      <c r="E17" s="484"/>
      <c r="F17" s="485"/>
      <c r="G17" s="486">
        <f>[10]Cash_Flow!$F14</f>
        <v>73</v>
      </c>
    </row>
    <row r="18" spans="1:7">
      <c r="A18" s="477" t="str">
        <f>[10]Cash_Flow!$A$15</f>
        <v>Share-based compensation expense</v>
      </c>
      <c r="B18" s="477" t="s">
        <v>21</v>
      </c>
      <c r="C18" s="480"/>
      <c r="D18" s="486">
        <f>[10]Cash_Flow!$C15</f>
        <v>32</v>
      </c>
      <c r="E18" s="484"/>
      <c r="F18" s="485"/>
      <c r="G18" s="486">
        <f>[10]Cash_Flow!$F15</f>
        <v>27</v>
      </c>
    </row>
    <row r="19" spans="1:7">
      <c r="A19" s="477" t="str">
        <f>[10]Cash_Flow!$A18</f>
        <v>Changes in accounts receivable</v>
      </c>
      <c r="B19" s="477" t="s">
        <v>21</v>
      </c>
      <c r="C19" s="480"/>
      <c r="D19" s="486">
        <f>[10]Cash_Flow!$C18</f>
        <v>2</v>
      </c>
      <c r="E19" s="484"/>
      <c r="F19" s="485"/>
      <c r="G19" s="486">
        <f>[10]Cash_Flow!$F18</f>
        <v>-19</v>
      </c>
    </row>
    <row r="20" spans="1:7">
      <c r="A20" s="477" t="str">
        <f>[10]Cash_Flow!$A19</f>
        <v>Changes in inventories</v>
      </c>
      <c r="B20" s="477" t="s">
        <v>21</v>
      </c>
      <c r="C20" s="480"/>
      <c r="D20" s="486">
        <f>[10]Cash_Flow!$C19</f>
        <v>13</v>
      </c>
      <c r="E20" s="484"/>
      <c r="F20" s="485"/>
      <c r="G20" s="486">
        <f>[10]Cash_Flow!$F19</f>
        <v>52</v>
      </c>
    </row>
    <row r="21" spans="1:7">
      <c r="A21" s="477" t="str">
        <f>[10]Cash_Flow!$A20</f>
        <v>Changes in prepaid expenses and other current assets</v>
      </c>
      <c r="B21" s="477" t="s">
        <v>21</v>
      </c>
      <c r="C21" s="480"/>
      <c r="D21" s="486">
        <f>[10]Cash_Flow!$C20</f>
        <v>0</v>
      </c>
      <c r="E21" s="484"/>
      <c r="F21" s="485"/>
      <c r="G21" s="486">
        <f>[10]Cash_Flow!$F20</f>
        <v>31</v>
      </c>
    </row>
    <row r="22" spans="1:7">
      <c r="A22" s="477" t="str">
        <f>[10]Cash_Flow!$A21</f>
        <v>Changes in accounts payable and other current liabilities</v>
      </c>
      <c r="B22" s="477" t="s">
        <v>21</v>
      </c>
      <c r="C22" s="480"/>
      <c r="D22" s="486">
        <f>[10]Cash_Flow!$C21</f>
        <v>82</v>
      </c>
      <c r="E22" s="484"/>
      <c r="F22" s="485"/>
      <c r="G22" s="486">
        <f>[10]Cash_Flow!$F21</f>
        <v>56</v>
      </c>
    </row>
    <row r="23" spans="1:7">
      <c r="A23" s="477" t="str">
        <f>[10]Cash_Flow!$A22</f>
        <v>Changes in income taxes payable</v>
      </c>
      <c r="B23" s="477" t="s">
        <v>21</v>
      </c>
      <c r="C23" s="480"/>
      <c r="D23" s="486">
        <f>[10]Cash_Flow!$C22</f>
        <v>-5</v>
      </c>
      <c r="E23" s="484"/>
      <c r="F23" s="485"/>
      <c r="G23" s="486">
        <f>[10]Cash_Flow!$F22</f>
        <v>62</v>
      </c>
    </row>
    <row r="24" spans="1:7">
      <c r="A24" s="477" t="str">
        <f>[10]Cash_Flow!$A23</f>
        <v>Changes in non-current operating lease liabilities</v>
      </c>
      <c r="B24" s="477" t="s">
        <v>21</v>
      </c>
      <c r="C24" s="480"/>
      <c r="D24" s="486">
        <f>[10]Cash_Flow!$C23</f>
        <v>-309</v>
      </c>
      <c r="E24" s="484"/>
      <c r="F24" s="485"/>
      <c r="G24" s="486">
        <f>[10]Cash_Flow!$F23</f>
        <v>-292</v>
      </c>
    </row>
    <row r="25" spans="1:7" ht="15" thickBot="1">
      <c r="A25" s="477" t="str">
        <f>[10]Cash_Flow!$A24</f>
        <v>Other, net</v>
      </c>
      <c r="B25" s="477" t="s">
        <v>21</v>
      </c>
      <c r="C25" s="487"/>
      <c r="D25" s="488">
        <f>[10]Cash_Flow!$C24</f>
        <v>-24</v>
      </c>
      <c r="E25" s="484"/>
      <c r="F25" s="489"/>
      <c r="G25" s="488">
        <f>[10]Cash_Flow!$F24</f>
        <v>-30</v>
      </c>
    </row>
    <row r="26" spans="1:7" ht="15" thickBot="1">
      <c r="A26" s="479" t="str">
        <f>[10]Cash_Flow!$A$25</f>
        <v>Net Cash Provided by Operating Activities</v>
      </c>
      <c r="B26" s="477" t="s">
        <v>21</v>
      </c>
      <c r="C26" s="487"/>
      <c r="D26" s="488">
        <f>[10]Cash_Flow!$C25</f>
        <v>1074</v>
      </c>
      <c r="E26" s="484"/>
      <c r="F26" s="489"/>
      <c r="G26" s="488">
        <f>[10]Cash_Flow!$F25</f>
        <v>899</v>
      </c>
    </row>
    <row r="27" spans="1:7">
      <c r="A27" s="479" t="str">
        <f>[10]Cash_Flow!$A$26</f>
        <v>Cash Flows – Investing Activities</v>
      </c>
      <c r="B27" s="477" t="s">
        <v>21</v>
      </c>
      <c r="C27" s="480"/>
      <c r="D27" s="486"/>
      <c r="E27" s="484"/>
      <c r="F27" s="485"/>
      <c r="G27" s="486"/>
    </row>
    <row r="28" spans="1:7">
      <c r="A28" s="477" t="str">
        <f>[10]Cash_Flow!$A29</f>
        <v>Capital spending</v>
      </c>
      <c r="B28" s="477" t="s">
        <v>21</v>
      </c>
      <c r="C28" s="480"/>
      <c r="D28" s="486">
        <f>[10]Cash_Flow!$C29</f>
        <v>-482</v>
      </c>
      <c r="E28" s="484"/>
      <c r="F28" s="485"/>
      <c r="G28" s="486">
        <f>[10]Cash_Flow!$F29</f>
        <v>-284</v>
      </c>
    </row>
    <row r="29" spans="1:7">
      <c r="A29" s="477" t="str">
        <f>[10]Cash_Flow!$A30</f>
        <v>Purchases of short-term investments</v>
      </c>
      <c r="B29" s="477" t="s">
        <v>21</v>
      </c>
      <c r="C29" s="480"/>
      <c r="D29" s="486">
        <f>[10]Cash_Flow!$C30</f>
        <v>-4524</v>
      </c>
      <c r="E29" s="484"/>
      <c r="F29" s="485"/>
      <c r="G29" s="486">
        <f>[10]Cash_Flow!$F30</f>
        <v>-2859</v>
      </c>
    </row>
    <row r="30" spans="1:7">
      <c r="A30" s="477" t="str">
        <f>[10]Cash_Flow!$A31</f>
        <v>Purchases of long-term time deposits</v>
      </c>
      <c r="B30" s="477" t="s">
        <v>21</v>
      </c>
      <c r="C30" s="480"/>
      <c r="D30" s="486">
        <f>[10]Cash_Flow!$C31</f>
        <v>-25</v>
      </c>
      <c r="E30" s="484"/>
      <c r="F30" s="485"/>
      <c r="G30" s="486">
        <f>[10]Cash_Flow!$F31</f>
        <v>-57</v>
      </c>
    </row>
    <row r="31" spans="1:7">
      <c r="A31" s="477" t="str">
        <f>[10]Cash_Flow!$A32</f>
        <v>Maturities of short-term investments</v>
      </c>
      <c r="B31" s="477" t="s">
        <v>21</v>
      </c>
      <c r="C31" s="480"/>
      <c r="D31" s="486">
        <f>[10]Cash_Flow!$C32</f>
        <v>4544</v>
      </c>
      <c r="E31" s="484"/>
      <c r="F31" s="485"/>
      <c r="G31" s="486">
        <f>[10]Cash_Flow!$F32</f>
        <v>1066</v>
      </c>
    </row>
    <row r="32" spans="1:7">
      <c r="A32" s="477" t="str">
        <f>[10]Cash_Flow!$A$34</f>
        <v>Contribution to unconsolidated affiliates</v>
      </c>
      <c r="B32" s="477"/>
      <c r="C32" s="480"/>
      <c r="D32" s="486">
        <f>[10]Cash_Flow!$C$34</f>
        <v>0</v>
      </c>
      <c r="E32" s="484"/>
      <c r="F32" s="485"/>
      <c r="G32" s="486">
        <f>[10]Cash_Flow!$F$34</f>
        <v>-17</v>
      </c>
    </row>
    <row r="33" spans="1:7">
      <c r="A33" s="477" t="str">
        <f>[10]Cash_Flow!$A$35</f>
        <v>Acquisition of business, net of cash acquired</v>
      </c>
      <c r="B33" s="477" t="s">
        <v>21</v>
      </c>
      <c r="C33" s="480"/>
      <c r="D33" s="486">
        <f>[10]Cash_Flow!$C35</f>
        <v>0</v>
      </c>
      <c r="E33" s="484"/>
      <c r="F33" s="485"/>
      <c r="G33" s="490">
        <f>[10]Cash_Flow!$F35</f>
        <v>-288</v>
      </c>
    </row>
    <row r="34" spans="1:7">
      <c r="A34" s="477" t="str">
        <f>[10]Cash_Flow!$A$36</f>
        <v>Investment in equity securities</v>
      </c>
      <c r="B34" s="477" t="s">
        <v>21</v>
      </c>
      <c r="C34" s="480"/>
      <c r="D34" s="486">
        <f>[10]Cash_Flow!C36</f>
        <v>-261</v>
      </c>
      <c r="E34" s="484"/>
      <c r="F34" s="485"/>
      <c r="G34" s="486">
        <f>[10]Cash_Flow!F36</f>
        <v>0</v>
      </c>
    </row>
    <row r="35" spans="1:7">
      <c r="A35" s="477" t="str">
        <f>[10]Cash_Flow!$A$37</f>
        <v>Disposal of equity securities</v>
      </c>
      <c r="B35" s="477"/>
      <c r="C35" s="480"/>
      <c r="D35" s="486">
        <f>[10]Cash_Flow!C37</f>
        <v>0</v>
      </c>
      <c r="E35" s="484"/>
      <c r="F35" s="485"/>
      <c r="G35" s="486">
        <f>[10]Cash_Flow!F37</f>
        <v>54</v>
      </c>
    </row>
    <row r="36" spans="1:7" ht="15" thickBot="1">
      <c r="A36" s="477" t="str">
        <f>[10]Cash_Flow!$A$38</f>
        <v>Other, net</v>
      </c>
      <c r="B36" s="477" t="s">
        <v>21</v>
      </c>
      <c r="C36" s="480"/>
      <c r="D36" s="488">
        <f>[10]Cash_Flow!C38</f>
        <v>5</v>
      </c>
      <c r="E36" s="484"/>
      <c r="F36" s="489"/>
      <c r="G36" s="488">
        <f>[10]Cash_Flow!F38</f>
        <v>52</v>
      </c>
    </row>
    <row r="37" spans="1:7" ht="15" thickBot="1">
      <c r="A37" s="479" t="str">
        <f>[10]Cash_Flow!A39</f>
        <v>Net Cash Used in Investing Activities</v>
      </c>
      <c r="B37" s="477" t="s">
        <v>21</v>
      </c>
      <c r="C37" s="480"/>
      <c r="D37" s="488">
        <f>[10]Cash_Flow!C39</f>
        <v>-743</v>
      </c>
      <c r="E37" s="484"/>
      <c r="F37" s="489"/>
      <c r="G37" s="488">
        <f>[10]Cash_Flow!F39</f>
        <v>-2333</v>
      </c>
    </row>
    <row r="38" spans="1:7">
      <c r="A38" s="479" t="str">
        <f>[10]Cash_Flow!A40</f>
        <v>Cash Flows – Financing Activities</v>
      </c>
      <c r="B38" s="477" t="s">
        <v>21</v>
      </c>
      <c r="C38" s="480"/>
      <c r="D38" s="486"/>
      <c r="E38" s="484"/>
      <c r="F38" s="485"/>
      <c r="G38" s="486"/>
    </row>
    <row r="39" spans="1:7">
      <c r="A39" s="477" t="str">
        <f>[10]Cash_Flow!$A$41</f>
        <v>Common stock issuance proceeds, net of issuance costs</v>
      </c>
      <c r="B39" s="477"/>
      <c r="C39" s="480"/>
      <c r="D39" s="486">
        <f>[10]Cash_Flow!$C$41</f>
        <v>0</v>
      </c>
      <c r="E39" s="484"/>
      <c r="F39" s="485"/>
      <c r="G39" s="486">
        <f>[10]Cash_Flow!$F$41</f>
        <v>2203</v>
      </c>
    </row>
    <row r="40" spans="1:7">
      <c r="A40" s="477" t="str">
        <f>[10]Cash_Flow!$A$46</f>
        <v>Repurchase of shares of common stock</v>
      </c>
      <c r="B40" s="477" t="s">
        <v>21</v>
      </c>
      <c r="C40" s="480"/>
      <c r="D40" s="486">
        <f>[10]Cash_Flow!$C46</f>
        <v>-32</v>
      </c>
      <c r="E40" s="484"/>
      <c r="F40" s="485"/>
      <c r="G40" s="486">
        <f>[10]Cash_Flow!$F46</f>
        <v>-8</v>
      </c>
    </row>
    <row r="41" spans="1:7">
      <c r="A41" s="477" t="str">
        <f>[10]Cash_Flow!$A$48</f>
        <v>Cash dividends paid on common stock</v>
      </c>
      <c r="B41" s="477" t="s">
        <v>21</v>
      </c>
      <c r="C41" s="480"/>
      <c r="D41" s="486">
        <f>[10]Cash_Flow!C48</f>
        <v>-152</v>
      </c>
      <c r="E41" s="484"/>
      <c r="F41" s="485"/>
      <c r="G41" s="486">
        <f>[10]Cash_Flow!F48</f>
        <v>-45</v>
      </c>
    </row>
    <row r="42" spans="1:7">
      <c r="A42" s="477" t="str">
        <f>[10]Cash_Flow!$A$49</f>
        <v>Dividends paid to noncontrolling interests</v>
      </c>
      <c r="B42" s="477" t="s">
        <v>21</v>
      </c>
      <c r="C42" s="480"/>
      <c r="D42" s="486">
        <f>[10]Cash_Flow!C49</f>
        <v>-22</v>
      </c>
      <c r="E42" s="484"/>
      <c r="F42" s="485"/>
      <c r="G42" s="486">
        <f>[10]Cash_Flow!F49</f>
        <v>-7</v>
      </c>
    </row>
    <row r="43" spans="1:7">
      <c r="A43" s="477" t="str">
        <f>[10]Cash_Flow!$A$50</f>
        <v>Payment of acquisition related holdback</v>
      </c>
      <c r="B43" s="477" t="s">
        <v>21</v>
      </c>
      <c r="C43" s="480"/>
      <c r="D43" s="491">
        <f>[10]Cash_Flow!C50</f>
        <v>-8</v>
      </c>
      <c r="E43" s="492"/>
      <c r="F43" s="493"/>
      <c r="G43" s="491">
        <f>[10]Cash_Flow!F50</f>
        <v>0</v>
      </c>
    </row>
    <row r="44" spans="1:7" ht="15" thickBot="1">
      <c r="A44" s="477" t="str">
        <f>[10]Cash_Flow!$A$51</f>
        <v>Other, net</v>
      </c>
      <c r="B44" s="477"/>
      <c r="C44" s="480"/>
      <c r="D44" s="488">
        <f>[10]Cash_Flow!$C$51</f>
        <v>-6</v>
      </c>
      <c r="E44" s="484"/>
      <c r="F44" s="489"/>
      <c r="G44" s="488">
        <f>[10]Cash_Flow!$F$51</f>
        <v>1</v>
      </c>
    </row>
    <row r="45" spans="1:7" ht="15" thickBot="1">
      <c r="A45" s="479" t="str">
        <f>[10]Cash_Flow!$A$52</f>
        <v>Net Cash (Used in) Provided by Financing Activities</v>
      </c>
      <c r="B45" s="477" t="s">
        <v>21</v>
      </c>
      <c r="C45" s="480"/>
      <c r="D45" s="488">
        <f>[10]Cash_Flow!C52</f>
        <v>-220</v>
      </c>
      <c r="E45" s="484"/>
      <c r="F45" s="489"/>
      <c r="G45" s="488">
        <f>[10]Cash_Flow!F52</f>
        <v>2144</v>
      </c>
    </row>
    <row r="46" spans="1:7" ht="15" thickBot="1">
      <c r="A46" s="479" t="str">
        <f>[10]Cash_Flow!$A$53</f>
        <v>Effect of Exchange Rates on Cash, Cash Equivalents and Restricted Cash</v>
      </c>
      <c r="B46" s="477" t="s">
        <v>21</v>
      </c>
      <c r="C46" s="480"/>
      <c r="D46" s="488">
        <f>[10]Cash_Flow!C53</f>
        <v>9</v>
      </c>
      <c r="E46" s="484"/>
      <c r="F46" s="489"/>
      <c r="G46" s="488">
        <f>[10]Cash_Flow!F53</f>
        <v>17</v>
      </c>
    </row>
    <row r="47" spans="1:7">
      <c r="A47" s="479" t="str">
        <f>[10]Cash_Flow!$A$54</f>
        <v>Net Increase in Cash, Cash Equivalents and Restricted Cash</v>
      </c>
      <c r="B47" s="477" t="s">
        <v>21</v>
      </c>
      <c r="C47" s="480"/>
      <c r="D47" s="486">
        <f>[10]Cash_Flow!C54</f>
        <v>120</v>
      </c>
      <c r="E47" s="484"/>
      <c r="F47" s="485"/>
      <c r="G47" s="486">
        <f>[10]Cash_Flow!F54</f>
        <v>727</v>
      </c>
    </row>
    <row r="48" spans="1:7" ht="15" thickBot="1">
      <c r="A48" s="479" t="str">
        <f>[10]Cash_Flow!$A$55</f>
        <v>Cash, Cash Equivalents, and Restricted Cash - Beginning of Period</v>
      </c>
      <c r="B48" s="477" t="s">
        <v>21</v>
      </c>
      <c r="C48" s="480"/>
      <c r="D48" s="488">
        <f>[10]Cash_Flow!C55</f>
        <v>1158</v>
      </c>
      <c r="E48" s="484"/>
      <c r="F48" s="489"/>
      <c r="G48" s="488">
        <f>[10]Cash_Flow!F55</f>
        <v>1055</v>
      </c>
    </row>
    <row r="49" spans="1:7" ht="15" thickBot="1">
      <c r="A49" s="479" t="str">
        <f>[10]Cash_Flow!$A$56</f>
        <v>Cash, Cash Equivalents, and Restricted Cash - End of Period</v>
      </c>
      <c r="B49" s="494" t="s">
        <v>21</v>
      </c>
      <c r="C49" s="480"/>
      <c r="D49" s="495">
        <f>[10]Cash_Flow!C56</f>
        <v>1278</v>
      </c>
      <c r="E49" s="484"/>
      <c r="F49" s="496"/>
      <c r="G49" s="495">
        <f>[10]Cash_Flow!F56</f>
        <v>1782</v>
      </c>
    </row>
    <row r="50" spans="1:7" ht="15" thickTop="1"/>
  </sheetData>
  <mergeCells count="3">
    <mergeCell ref="C6:G6"/>
    <mergeCell ref="C7:D7"/>
    <mergeCell ref="F7:G7"/>
  </mergeCells>
  <pageMargins left="0.7" right="0.7" top="0.75" bottom="0.75" header="0.3" footer="0.3"/>
  <pageSetup paperSize="9" scale="8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view="pageBreakPreview" zoomScale="130" zoomScaleNormal="90" zoomScaleSheetLayoutView="130" workbookViewId="0">
      <selection activeCell="B6" sqref="B6"/>
    </sheetView>
  </sheetViews>
  <sheetFormatPr defaultColWidth="9.08984375" defaultRowHeight="15.5"/>
  <cols>
    <col min="1" max="1" width="23.36328125" style="193" customWidth="1"/>
    <col min="2" max="2" width="17.36328125" style="193" bestFit="1" customWidth="1"/>
    <col min="3" max="3" width="15.90625" style="193" customWidth="1"/>
    <col min="4" max="5" width="14.90625" style="193" customWidth="1"/>
    <col min="6" max="16384" width="9.08984375" style="193"/>
  </cols>
  <sheetData>
    <row r="1" spans="1:9">
      <c r="A1" s="192" t="s">
        <v>46</v>
      </c>
    </row>
    <row r="2" spans="1:9">
      <c r="A2" s="192" t="s">
        <v>47</v>
      </c>
    </row>
    <row r="3" spans="1:9">
      <c r="A3" s="194" t="s">
        <v>179</v>
      </c>
    </row>
    <row r="4" spans="1:9">
      <c r="B4" s="195"/>
      <c r="C4" s="195"/>
      <c r="D4" s="195"/>
    </row>
    <row r="5" spans="1:9" ht="36" customHeight="1" thickBot="1">
      <c r="B5" s="196" t="s">
        <v>102</v>
      </c>
      <c r="C5" s="197" t="s">
        <v>34</v>
      </c>
      <c r="D5" s="196" t="s">
        <v>103</v>
      </c>
      <c r="E5" s="196" t="s">
        <v>33</v>
      </c>
    </row>
    <row r="6" spans="1:9">
      <c r="A6" s="198" t="s">
        <v>32</v>
      </c>
      <c r="B6" s="199">
        <v>6450</v>
      </c>
      <c r="C6" s="199">
        <v>762</v>
      </c>
      <c r="D6" s="199">
        <v>696</v>
      </c>
      <c r="E6" s="427">
        <v>7908</v>
      </c>
      <c r="G6" s="200"/>
      <c r="H6" s="200"/>
      <c r="I6" s="200"/>
    </row>
    <row r="7" spans="1:9">
      <c r="A7" s="198" t="s">
        <v>57</v>
      </c>
      <c r="B7" s="199">
        <v>2369</v>
      </c>
      <c r="C7" s="427">
        <v>0</v>
      </c>
      <c r="D7" s="427">
        <v>134</v>
      </c>
      <c r="E7" s="199">
        <v>2503</v>
      </c>
      <c r="G7" s="200"/>
      <c r="I7" s="200"/>
    </row>
    <row r="8" spans="1:9">
      <c r="A8" s="198" t="s">
        <v>154</v>
      </c>
      <c r="B8" s="199">
        <v>3</v>
      </c>
      <c r="C8" s="427">
        <v>0</v>
      </c>
      <c r="D8" s="426">
        <v>645</v>
      </c>
      <c r="E8" s="427">
        <f>SUM(B8:D8)</f>
        <v>648</v>
      </c>
      <c r="G8" s="200"/>
      <c r="I8" s="200"/>
    </row>
    <row r="9" spans="1:9">
      <c r="A9" s="198" t="s">
        <v>31</v>
      </c>
      <c r="B9" s="199">
        <v>26</v>
      </c>
      <c r="C9" s="427">
        <v>0</v>
      </c>
      <c r="D9" s="199">
        <v>240</v>
      </c>
      <c r="E9" s="427">
        <f t="shared" ref="E9:E12" si="0">SUM(B9:D9)</f>
        <v>266</v>
      </c>
      <c r="G9" s="200"/>
      <c r="I9" s="200"/>
    </row>
    <row r="10" spans="1:9">
      <c r="A10" s="198" t="s">
        <v>108</v>
      </c>
      <c r="B10" s="199">
        <v>37</v>
      </c>
      <c r="C10" s="427">
        <v>0</v>
      </c>
      <c r="D10" s="427">
        <v>0</v>
      </c>
      <c r="E10" s="427">
        <f t="shared" ref="E10" si="1">SUM(B10:D10)</f>
        <v>37</v>
      </c>
      <c r="G10" s="200"/>
    </row>
    <row r="11" spans="1:9">
      <c r="A11" s="198" t="s">
        <v>29</v>
      </c>
      <c r="B11" s="199">
        <v>19</v>
      </c>
      <c r="C11" s="427">
        <v>0</v>
      </c>
      <c r="D11" s="427">
        <v>0</v>
      </c>
      <c r="E11" s="427">
        <f>SUM(B11:D11)</f>
        <v>19</v>
      </c>
      <c r="G11" s="437"/>
    </row>
    <row r="12" spans="1:9">
      <c r="A12" s="198" t="s">
        <v>30</v>
      </c>
      <c r="B12" s="199">
        <v>8</v>
      </c>
      <c r="C12" s="427">
        <v>0</v>
      </c>
      <c r="D12" s="426">
        <v>0</v>
      </c>
      <c r="E12" s="427">
        <f t="shared" si="0"/>
        <v>8</v>
      </c>
      <c r="G12" s="437"/>
    </row>
    <row r="13" spans="1:9">
      <c r="A13" s="198" t="s">
        <v>155</v>
      </c>
      <c r="B13" s="426">
        <v>26</v>
      </c>
      <c r="C13" s="426">
        <v>0</v>
      </c>
      <c r="D13" s="426">
        <v>0</v>
      </c>
      <c r="E13" s="426">
        <f>SUM(B13:D13)</f>
        <v>26</v>
      </c>
      <c r="G13" s="200"/>
      <c r="H13" s="436"/>
    </row>
    <row r="14" spans="1:9" ht="16" thickBot="1">
      <c r="A14" s="201" t="s">
        <v>28</v>
      </c>
      <c r="B14" s="202">
        <f>SUM(B6:B13)</f>
        <v>8938</v>
      </c>
      <c r="C14" s="202">
        <f>SUM(C6:C13)</f>
        <v>762</v>
      </c>
      <c r="D14" s="202">
        <f>SUM(D6:D13)</f>
        <v>1715</v>
      </c>
      <c r="E14" s="202">
        <f>SUM(B14:D14)</f>
        <v>11415</v>
      </c>
      <c r="G14" s="200"/>
    </row>
    <row r="15" spans="1:9" ht="16" thickTop="1"/>
    <row r="17" spans="2:5">
      <c r="B17" s="200"/>
      <c r="C17" s="200"/>
      <c r="D17" s="200"/>
      <c r="E17" s="200"/>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view="pageBreakPreview" zoomScale="90" zoomScaleNormal="90" zoomScaleSheetLayoutView="90" workbookViewId="0"/>
  </sheetViews>
  <sheetFormatPr defaultRowHeight="15.5"/>
  <cols>
    <col min="1" max="1" width="10.54296875" style="206" customWidth="1"/>
    <col min="2" max="2" width="12.54296875" style="204" customWidth="1"/>
    <col min="3" max="3" width="1.54296875" style="205" customWidth="1"/>
    <col min="4" max="4" width="12.54296875" style="204" customWidth="1"/>
    <col min="5" max="5" width="1.453125" style="206" customWidth="1"/>
    <col min="6" max="6" width="12.54296875" style="204" customWidth="1"/>
    <col min="7" max="7" width="2.08984375" style="206" customWidth="1"/>
    <col min="8" max="8" width="12.54296875" style="206" customWidth="1"/>
    <col min="9" max="228" width="9.08984375" style="206"/>
    <col min="229" max="229" width="14.36328125" style="206" customWidth="1"/>
    <col min="230" max="231" width="9.08984375" style="206"/>
    <col min="232" max="232" width="2.08984375" style="206" customWidth="1"/>
    <col min="233" max="234" width="9.08984375" style="206"/>
    <col min="235" max="235" width="2.08984375" style="206" customWidth="1"/>
    <col min="236" max="237" width="9.08984375" style="206"/>
    <col min="238" max="238" width="2.08984375" style="206" customWidth="1"/>
    <col min="239" max="240" width="9.08984375" style="206"/>
    <col min="241" max="241" width="2.08984375" style="206" customWidth="1"/>
    <col min="242" max="243" width="9.08984375" style="206"/>
    <col min="244" max="244" width="2.08984375" style="206" customWidth="1"/>
    <col min="245" max="246" width="9.08984375" style="206"/>
    <col min="247" max="247" width="2.08984375" style="206" customWidth="1"/>
    <col min="248" max="249" width="9.08984375" style="206"/>
    <col min="250" max="250" width="2.08984375" style="206" customWidth="1"/>
    <col min="251" max="484" width="9.08984375" style="206"/>
    <col min="485" max="485" width="14.36328125" style="206" customWidth="1"/>
    <col min="486" max="487" width="9.08984375" style="206"/>
    <col min="488" max="488" width="2.08984375" style="206" customWidth="1"/>
    <col min="489" max="490" width="9.08984375" style="206"/>
    <col min="491" max="491" width="2.08984375" style="206" customWidth="1"/>
    <col min="492" max="493" width="9.08984375" style="206"/>
    <col min="494" max="494" width="2.08984375" style="206" customWidth="1"/>
    <col min="495" max="496" width="9.08984375" style="206"/>
    <col min="497" max="497" width="2.08984375" style="206" customWidth="1"/>
    <col min="498" max="499" width="9.08984375" style="206"/>
    <col min="500" max="500" width="2.08984375" style="206" customWidth="1"/>
    <col min="501" max="502" width="9.08984375" style="206"/>
    <col min="503" max="503" width="2.08984375" style="206" customWidth="1"/>
    <col min="504" max="505" width="9.08984375" style="206"/>
    <col min="506" max="506" width="2.08984375" style="206" customWidth="1"/>
    <col min="507" max="740" width="9.08984375" style="206"/>
    <col min="741" max="741" width="14.36328125" style="206" customWidth="1"/>
    <col min="742" max="743" width="9.08984375" style="206"/>
    <col min="744" max="744" width="2.08984375" style="206" customWidth="1"/>
    <col min="745" max="746" width="9.08984375" style="206"/>
    <col min="747" max="747" width="2.08984375" style="206" customWidth="1"/>
    <col min="748" max="749" width="9.08984375" style="206"/>
    <col min="750" max="750" width="2.08984375" style="206" customWidth="1"/>
    <col min="751" max="752" width="9.08984375" style="206"/>
    <col min="753" max="753" width="2.08984375" style="206" customWidth="1"/>
    <col min="754" max="755" width="9.08984375" style="206"/>
    <col min="756" max="756" width="2.08984375" style="206" customWidth="1"/>
    <col min="757" max="758" width="9.08984375" style="206"/>
    <col min="759" max="759" width="2.08984375" style="206" customWidth="1"/>
    <col min="760" max="761" width="9.08984375" style="206"/>
    <col min="762" max="762" width="2.08984375" style="206" customWidth="1"/>
    <col min="763" max="996" width="9.08984375" style="206"/>
    <col min="997" max="997" width="14.36328125" style="206" customWidth="1"/>
    <col min="998" max="999" width="9.08984375" style="206"/>
    <col min="1000" max="1000" width="2.08984375" style="206" customWidth="1"/>
    <col min="1001" max="1002" width="9.08984375" style="206"/>
    <col min="1003" max="1003" width="2.08984375" style="206" customWidth="1"/>
    <col min="1004" max="1005" width="9.08984375" style="206"/>
    <col min="1006" max="1006" width="2.08984375" style="206" customWidth="1"/>
    <col min="1007" max="1008" width="9.08984375" style="206"/>
    <col min="1009" max="1009" width="2.08984375" style="206" customWidth="1"/>
    <col min="1010" max="1011" width="9.08984375" style="206"/>
    <col min="1012" max="1012" width="2.08984375" style="206" customWidth="1"/>
    <col min="1013" max="1014" width="9.08984375" style="206"/>
    <col min="1015" max="1015" width="2.08984375" style="206" customWidth="1"/>
    <col min="1016" max="1017" width="9.08984375" style="206"/>
    <col min="1018" max="1018" width="2.08984375" style="206" customWidth="1"/>
    <col min="1019" max="1252" width="9.08984375" style="206"/>
    <col min="1253" max="1253" width="14.36328125" style="206" customWidth="1"/>
    <col min="1254" max="1255" width="9.08984375" style="206"/>
    <col min="1256" max="1256" width="2.08984375" style="206" customWidth="1"/>
    <col min="1257" max="1258" width="9.08984375" style="206"/>
    <col min="1259" max="1259" width="2.08984375" style="206" customWidth="1"/>
    <col min="1260" max="1261" width="9.08984375" style="206"/>
    <col min="1262" max="1262" width="2.08984375" style="206" customWidth="1"/>
    <col min="1263" max="1264" width="9.08984375" style="206"/>
    <col min="1265" max="1265" width="2.08984375" style="206" customWidth="1"/>
    <col min="1266" max="1267" width="9.08984375" style="206"/>
    <col min="1268" max="1268" width="2.08984375" style="206" customWidth="1"/>
    <col min="1269" max="1270" width="9.08984375" style="206"/>
    <col min="1271" max="1271" width="2.08984375" style="206" customWidth="1"/>
    <col min="1272" max="1273" width="9.08984375" style="206"/>
    <col min="1274" max="1274" width="2.08984375" style="206" customWidth="1"/>
    <col min="1275" max="1508" width="9.08984375" style="206"/>
    <col min="1509" max="1509" width="14.36328125" style="206" customWidth="1"/>
    <col min="1510" max="1511" width="9.08984375" style="206"/>
    <col min="1512" max="1512" width="2.08984375" style="206" customWidth="1"/>
    <col min="1513" max="1514" width="9.08984375" style="206"/>
    <col min="1515" max="1515" width="2.08984375" style="206" customWidth="1"/>
    <col min="1516" max="1517" width="9.08984375" style="206"/>
    <col min="1518" max="1518" width="2.08984375" style="206" customWidth="1"/>
    <col min="1519" max="1520" width="9.08984375" style="206"/>
    <col min="1521" max="1521" width="2.08984375" style="206" customWidth="1"/>
    <col min="1522" max="1523" width="9.08984375" style="206"/>
    <col min="1524" max="1524" width="2.08984375" style="206" customWidth="1"/>
    <col min="1525" max="1526" width="9.08984375" style="206"/>
    <col min="1527" max="1527" width="2.08984375" style="206" customWidth="1"/>
    <col min="1528" max="1529" width="9.08984375" style="206"/>
    <col min="1530" max="1530" width="2.08984375" style="206" customWidth="1"/>
    <col min="1531" max="1764" width="9.08984375" style="206"/>
    <col min="1765" max="1765" width="14.36328125" style="206" customWidth="1"/>
    <col min="1766" max="1767" width="9.08984375" style="206"/>
    <col min="1768" max="1768" width="2.08984375" style="206" customWidth="1"/>
    <col min="1769" max="1770" width="9.08984375" style="206"/>
    <col min="1771" max="1771" width="2.08984375" style="206" customWidth="1"/>
    <col min="1772" max="1773" width="9.08984375" style="206"/>
    <col min="1774" max="1774" width="2.08984375" style="206" customWidth="1"/>
    <col min="1775" max="1776" width="9.08984375" style="206"/>
    <col min="1777" max="1777" width="2.08984375" style="206" customWidth="1"/>
    <col min="1778" max="1779" width="9.08984375" style="206"/>
    <col min="1780" max="1780" width="2.08984375" style="206" customWidth="1"/>
    <col min="1781" max="1782" width="9.08984375" style="206"/>
    <col min="1783" max="1783" width="2.08984375" style="206" customWidth="1"/>
    <col min="1784" max="1785" width="9.08984375" style="206"/>
    <col min="1786" max="1786" width="2.08984375" style="206" customWidth="1"/>
    <col min="1787" max="2020" width="9.08984375" style="206"/>
    <col min="2021" max="2021" width="14.36328125" style="206" customWidth="1"/>
    <col min="2022" max="2023" width="9.08984375" style="206"/>
    <col min="2024" max="2024" width="2.08984375" style="206" customWidth="1"/>
    <col min="2025" max="2026" width="9.08984375" style="206"/>
    <col min="2027" max="2027" width="2.08984375" style="206" customWidth="1"/>
    <col min="2028" max="2029" width="9.08984375" style="206"/>
    <col min="2030" max="2030" width="2.08984375" style="206" customWidth="1"/>
    <col min="2031" max="2032" width="9.08984375" style="206"/>
    <col min="2033" max="2033" width="2.08984375" style="206" customWidth="1"/>
    <col min="2034" max="2035" width="9.08984375" style="206"/>
    <col min="2036" max="2036" width="2.08984375" style="206" customWidth="1"/>
    <col min="2037" max="2038" width="9.08984375" style="206"/>
    <col min="2039" max="2039" width="2.08984375" style="206" customWidth="1"/>
    <col min="2040" max="2041" width="9.08984375" style="206"/>
    <col min="2042" max="2042" width="2.08984375" style="206" customWidth="1"/>
    <col min="2043" max="2276" width="9.08984375" style="206"/>
    <col min="2277" max="2277" width="14.36328125" style="206" customWidth="1"/>
    <col min="2278" max="2279" width="9.08984375" style="206"/>
    <col min="2280" max="2280" width="2.08984375" style="206" customWidth="1"/>
    <col min="2281" max="2282" width="9.08984375" style="206"/>
    <col min="2283" max="2283" width="2.08984375" style="206" customWidth="1"/>
    <col min="2284" max="2285" width="9.08984375" style="206"/>
    <col min="2286" max="2286" width="2.08984375" style="206" customWidth="1"/>
    <col min="2287" max="2288" width="9.08984375" style="206"/>
    <col min="2289" max="2289" width="2.08984375" style="206" customWidth="1"/>
    <col min="2290" max="2291" width="9.08984375" style="206"/>
    <col min="2292" max="2292" width="2.08984375" style="206" customWidth="1"/>
    <col min="2293" max="2294" width="9.08984375" style="206"/>
    <col min="2295" max="2295" width="2.08984375" style="206" customWidth="1"/>
    <col min="2296" max="2297" width="9.08984375" style="206"/>
    <col min="2298" max="2298" width="2.08984375" style="206" customWidth="1"/>
    <col min="2299" max="2532" width="9.08984375" style="206"/>
    <col min="2533" max="2533" width="14.36328125" style="206" customWidth="1"/>
    <col min="2534" max="2535" width="9.08984375" style="206"/>
    <col min="2536" max="2536" width="2.08984375" style="206" customWidth="1"/>
    <col min="2537" max="2538" width="9.08984375" style="206"/>
    <col min="2539" max="2539" width="2.08984375" style="206" customWidth="1"/>
    <col min="2540" max="2541" width="9.08984375" style="206"/>
    <col min="2542" max="2542" width="2.08984375" style="206" customWidth="1"/>
    <col min="2543" max="2544" width="9.08984375" style="206"/>
    <col min="2545" max="2545" width="2.08984375" style="206" customWidth="1"/>
    <col min="2546" max="2547" width="9.08984375" style="206"/>
    <col min="2548" max="2548" width="2.08984375" style="206" customWidth="1"/>
    <col min="2549" max="2550" width="9.08984375" style="206"/>
    <col min="2551" max="2551" width="2.08984375" style="206" customWidth="1"/>
    <col min="2552" max="2553" width="9.08984375" style="206"/>
    <col min="2554" max="2554" width="2.08984375" style="206" customWidth="1"/>
    <col min="2555" max="2788" width="9.08984375" style="206"/>
    <col min="2789" max="2789" width="14.36328125" style="206" customWidth="1"/>
    <col min="2790" max="2791" width="9.08984375" style="206"/>
    <col min="2792" max="2792" width="2.08984375" style="206" customWidth="1"/>
    <col min="2793" max="2794" width="9.08984375" style="206"/>
    <col min="2795" max="2795" width="2.08984375" style="206" customWidth="1"/>
    <col min="2796" max="2797" width="9.08984375" style="206"/>
    <col min="2798" max="2798" width="2.08984375" style="206" customWidth="1"/>
    <col min="2799" max="2800" width="9.08984375" style="206"/>
    <col min="2801" max="2801" width="2.08984375" style="206" customWidth="1"/>
    <col min="2802" max="2803" width="9.08984375" style="206"/>
    <col min="2804" max="2804" width="2.08984375" style="206" customWidth="1"/>
    <col min="2805" max="2806" width="9.08984375" style="206"/>
    <col min="2807" max="2807" width="2.08984375" style="206" customWidth="1"/>
    <col min="2808" max="2809" width="9.08984375" style="206"/>
    <col min="2810" max="2810" width="2.08984375" style="206" customWidth="1"/>
    <col min="2811" max="3044" width="9.08984375" style="206"/>
    <col min="3045" max="3045" width="14.36328125" style="206" customWidth="1"/>
    <col min="3046" max="3047" width="9.08984375" style="206"/>
    <col min="3048" max="3048" width="2.08984375" style="206" customWidth="1"/>
    <col min="3049" max="3050" width="9.08984375" style="206"/>
    <col min="3051" max="3051" width="2.08984375" style="206" customWidth="1"/>
    <col min="3052" max="3053" width="9.08984375" style="206"/>
    <col min="3054" max="3054" width="2.08984375" style="206" customWidth="1"/>
    <col min="3055" max="3056" width="9.08984375" style="206"/>
    <col min="3057" max="3057" width="2.08984375" style="206" customWidth="1"/>
    <col min="3058" max="3059" width="9.08984375" style="206"/>
    <col min="3060" max="3060" width="2.08984375" style="206" customWidth="1"/>
    <col min="3061" max="3062" width="9.08984375" style="206"/>
    <col min="3063" max="3063" width="2.08984375" style="206" customWidth="1"/>
    <col min="3064" max="3065" width="9.08984375" style="206"/>
    <col min="3066" max="3066" width="2.08984375" style="206" customWidth="1"/>
    <col min="3067" max="3300" width="9.08984375" style="206"/>
    <col min="3301" max="3301" width="14.36328125" style="206" customWidth="1"/>
    <col min="3302" max="3303" width="9.08984375" style="206"/>
    <col min="3304" max="3304" width="2.08984375" style="206" customWidth="1"/>
    <col min="3305" max="3306" width="9.08984375" style="206"/>
    <col min="3307" max="3307" width="2.08984375" style="206" customWidth="1"/>
    <col min="3308" max="3309" width="9.08984375" style="206"/>
    <col min="3310" max="3310" width="2.08984375" style="206" customWidth="1"/>
    <col min="3311" max="3312" width="9.08984375" style="206"/>
    <col min="3313" max="3313" width="2.08984375" style="206" customWidth="1"/>
    <col min="3314" max="3315" width="9.08984375" style="206"/>
    <col min="3316" max="3316" width="2.08984375" style="206" customWidth="1"/>
    <col min="3317" max="3318" width="9.08984375" style="206"/>
    <col min="3319" max="3319" width="2.08984375" style="206" customWidth="1"/>
    <col min="3320" max="3321" width="9.08984375" style="206"/>
    <col min="3322" max="3322" width="2.08984375" style="206" customWidth="1"/>
    <col min="3323" max="3556" width="9.08984375" style="206"/>
    <col min="3557" max="3557" width="14.36328125" style="206" customWidth="1"/>
    <col min="3558" max="3559" width="9.08984375" style="206"/>
    <col min="3560" max="3560" width="2.08984375" style="206" customWidth="1"/>
    <col min="3561" max="3562" width="9.08984375" style="206"/>
    <col min="3563" max="3563" width="2.08984375" style="206" customWidth="1"/>
    <col min="3564" max="3565" width="9.08984375" style="206"/>
    <col min="3566" max="3566" width="2.08984375" style="206" customWidth="1"/>
    <col min="3567" max="3568" width="9.08984375" style="206"/>
    <col min="3569" max="3569" width="2.08984375" style="206" customWidth="1"/>
    <col min="3570" max="3571" width="9.08984375" style="206"/>
    <col min="3572" max="3572" width="2.08984375" style="206" customWidth="1"/>
    <col min="3573" max="3574" width="9.08984375" style="206"/>
    <col min="3575" max="3575" width="2.08984375" style="206" customWidth="1"/>
    <col min="3576" max="3577" width="9.08984375" style="206"/>
    <col min="3578" max="3578" width="2.08984375" style="206" customWidth="1"/>
    <col min="3579" max="3812" width="9.08984375" style="206"/>
    <col min="3813" max="3813" width="14.36328125" style="206" customWidth="1"/>
    <col min="3814" max="3815" width="9.08984375" style="206"/>
    <col min="3816" max="3816" width="2.08984375" style="206" customWidth="1"/>
    <col min="3817" max="3818" width="9.08984375" style="206"/>
    <col min="3819" max="3819" width="2.08984375" style="206" customWidth="1"/>
    <col min="3820" max="3821" width="9.08984375" style="206"/>
    <col min="3822" max="3822" width="2.08984375" style="206" customWidth="1"/>
    <col min="3823" max="3824" width="9.08984375" style="206"/>
    <col min="3825" max="3825" width="2.08984375" style="206" customWidth="1"/>
    <col min="3826" max="3827" width="9.08984375" style="206"/>
    <col min="3828" max="3828" width="2.08984375" style="206" customWidth="1"/>
    <col min="3829" max="3830" width="9.08984375" style="206"/>
    <col min="3831" max="3831" width="2.08984375" style="206" customWidth="1"/>
    <col min="3832" max="3833" width="9.08984375" style="206"/>
    <col min="3834" max="3834" width="2.08984375" style="206" customWidth="1"/>
    <col min="3835" max="4068" width="9.08984375" style="206"/>
    <col min="4069" max="4069" width="14.36328125" style="206" customWidth="1"/>
    <col min="4070" max="4071" width="9.08984375" style="206"/>
    <col min="4072" max="4072" width="2.08984375" style="206" customWidth="1"/>
    <col min="4073" max="4074" width="9.08984375" style="206"/>
    <col min="4075" max="4075" width="2.08984375" style="206" customWidth="1"/>
    <col min="4076" max="4077" width="9.08984375" style="206"/>
    <col min="4078" max="4078" width="2.08984375" style="206" customWidth="1"/>
    <col min="4079" max="4080" width="9.08984375" style="206"/>
    <col min="4081" max="4081" width="2.08984375" style="206" customWidth="1"/>
    <col min="4082" max="4083" width="9.08984375" style="206"/>
    <col min="4084" max="4084" width="2.08984375" style="206" customWidth="1"/>
    <col min="4085" max="4086" width="9.08984375" style="206"/>
    <col min="4087" max="4087" width="2.08984375" style="206" customWidth="1"/>
    <col min="4088" max="4089" width="9.08984375" style="206"/>
    <col min="4090" max="4090" width="2.08984375" style="206" customWidth="1"/>
    <col min="4091" max="4324" width="9.08984375" style="206"/>
    <col min="4325" max="4325" width="14.36328125" style="206" customWidth="1"/>
    <col min="4326" max="4327" width="9.08984375" style="206"/>
    <col min="4328" max="4328" width="2.08984375" style="206" customWidth="1"/>
    <col min="4329" max="4330" width="9.08984375" style="206"/>
    <col min="4331" max="4331" width="2.08984375" style="206" customWidth="1"/>
    <col min="4332" max="4333" width="9.08984375" style="206"/>
    <col min="4334" max="4334" width="2.08984375" style="206" customWidth="1"/>
    <col min="4335" max="4336" width="9.08984375" style="206"/>
    <col min="4337" max="4337" width="2.08984375" style="206" customWidth="1"/>
    <col min="4338" max="4339" width="9.08984375" style="206"/>
    <col min="4340" max="4340" width="2.08984375" style="206" customWidth="1"/>
    <col min="4341" max="4342" width="9.08984375" style="206"/>
    <col min="4343" max="4343" width="2.08984375" style="206" customWidth="1"/>
    <col min="4344" max="4345" width="9.08984375" style="206"/>
    <col min="4346" max="4346" width="2.08984375" style="206" customWidth="1"/>
    <col min="4347" max="4580" width="9.08984375" style="206"/>
    <col min="4581" max="4581" width="14.36328125" style="206" customWidth="1"/>
    <col min="4582" max="4583" width="9.08984375" style="206"/>
    <col min="4584" max="4584" width="2.08984375" style="206" customWidth="1"/>
    <col min="4585" max="4586" width="9.08984375" style="206"/>
    <col min="4587" max="4587" width="2.08984375" style="206" customWidth="1"/>
    <col min="4588" max="4589" width="9.08984375" style="206"/>
    <col min="4590" max="4590" width="2.08984375" style="206" customWidth="1"/>
    <col min="4591" max="4592" width="9.08984375" style="206"/>
    <col min="4593" max="4593" width="2.08984375" style="206" customWidth="1"/>
    <col min="4594" max="4595" width="9.08984375" style="206"/>
    <col min="4596" max="4596" width="2.08984375" style="206" customWidth="1"/>
    <col min="4597" max="4598" width="9.08984375" style="206"/>
    <col min="4599" max="4599" width="2.08984375" style="206" customWidth="1"/>
    <col min="4600" max="4601" width="9.08984375" style="206"/>
    <col min="4602" max="4602" width="2.08984375" style="206" customWidth="1"/>
    <col min="4603" max="4836" width="9.08984375" style="206"/>
    <col min="4837" max="4837" width="14.36328125" style="206" customWidth="1"/>
    <col min="4838" max="4839" width="9.08984375" style="206"/>
    <col min="4840" max="4840" width="2.08984375" style="206" customWidth="1"/>
    <col min="4841" max="4842" width="9.08984375" style="206"/>
    <col min="4843" max="4843" width="2.08984375" style="206" customWidth="1"/>
    <col min="4844" max="4845" width="9.08984375" style="206"/>
    <col min="4846" max="4846" width="2.08984375" style="206" customWidth="1"/>
    <col min="4847" max="4848" width="9.08984375" style="206"/>
    <col min="4849" max="4849" width="2.08984375" style="206" customWidth="1"/>
    <col min="4850" max="4851" width="9.08984375" style="206"/>
    <col min="4852" max="4852" width="2.08984375" style="206" customWidth="1"/>
    <col min="4853" max="4854" width="9.08984375" style="206"/>
    <col min="4855" max="4855" width="2.08984375" style="206" customWidth="1"/>
    <col min="4856" max="4857" width="9.08984375" style="206"/>
    <col min="4858" max="4858" width="2.08984375" style="206" customWidth="1"/>
    <col min="4859" max="5092" width="9.08984375" style="206"/>
    <col min="5093" max="5093" width="14.36328125" style="206" customWidth="1"/>
    <col min="5094" max="5095" width="9.08984375" style="206"/>
    <col min="5096" max="5096" width="2.08984375" style="206" customWidth="1"/>
    <col min="5097" max="5098" width="9.08984375" style="206"/>
    <col min="5099" max="5099" width="2.08984375" style="206" customWidth="1"/>
    <col min="5100" max="5101" width="9.08984375" style="206"/>
    <col min="5102" max="5102" width="2.08984375" style="206" customWidth="1"/>
    <col min="5103" max="5104" width="9.08984375" style="206"/>
    <col min="5105" max="5105" width="2.08984375" style="206" customWidth="1"/>
    <col min="5106" max="5107" width="9.08984375" style="206"/>
    <col min="5108" max="5108" width="2.08984375" style="206" customWidth="1"/>
    <col min="5109" max="5110" width="9.08984375" style="206"/>
    <col min="5111" max="5111" width="2.08984375" style="206" customWidth="1"/>
    <col min="5112" max="5113" width="9.08984375" style="206"/>
    <col min="5114" max="5114" width="2.08984375" style="206" customWidth="1"/>
    <col min="5115" max="5348" width="9.08984375" style="206"/>
    <col min="5349" max="5349" width="14.36328125" style="206" customWidth="1"/>
    <col min="5350" max="5351" width="9.08984375" style="206"/>
    <col min="5352" max="5352" width="2.08984375" style="206" customWidth="1"/>
    <col min="5353" max="5354" width="9.08984375" style="206"/>
    <col min="5355" max="5355" width="2.08984375" style="206" customWidth="1"/>
    <col min="5356" max="5357" width="9.08984375" style="206"/>
    <col min="5358" max="5358" width="2.08984375" style="206" customWidth="1"/>
    <col min="5359" max="5360" width="9.08984375" style="206"/>
    <col min="5361" max="5361" width="2.08984375" style="206" customWidth="1"/>
    <col min="5362" max="5363" width="9.08984375" style="206"/>
    <col min="5364" max="5364" width="2.08984375" style="206" customWidth="1"/>
    <col min="5365" max="5366" width="9.08984375" style="206"/>
    <col min="5367" max="5367" width="2.08984375" style="206" customWidth="1"/>
    <col min="5368" max="5369" width="9.08984375" style="206"/>
    <col min="5370" max="5370" width="2.08984375" style="206" customWidth="1"/>
    <col min="5371" max="5604" width="9.08984375" style="206"/>
    <col min="5605" max="5605" width="14.36328125" style="206" customWidth="1"/>
    <col min="5606" max="5607" width="9.08984375" style="206"/>
    <col min="5608" max="5608" width="2.08984375" style="206" customWidth="1"/>
    <col min="5609" max="5610" width="9.08984375" style="206"/>
    <col min="5611" max="5611" width="2.08984375" style="206" customWidth="1"/>
    <col min="5612" max="5613" width="9.08984375" style="206"/>
    <col min="5614" max="5614" width="2.08984375" style="206" customWidth="1"/>
    <col min="5615" max="5616" width="9.08984375" style="206"/>
    <col min="5617" max="5617" width="2.08984375" style="206" customWidth="1"/>
    <col min="5618" max="5619" width="9.08984375" style="206"/>
    <col min="5620" max="5620" width="2.08984375" style="206" customWidth="1"/>
    <col min="5621" max="5622" width="9.08984375" style="206"/>
    <col min="5623" max="5623" width="2.08984375" style="206" customWidth="1"/>
    <col min="5624" max="5625" width="9.08984375" style="206"/>
    <col min="5626" max="5626" width="2.08984375" style="206" customWidth="1"/>
    <col min="5627" max="5860" width="9.08984375" style="206"/>
    <col min="5861" max="5861" width="14.36328125" style="206" customWidth="1"/>
    <col min="5862" max="5863" width="9.08984375" style="206"/>
    <col min="5864" max="5864" width="2.08984375" style="206" customWidth="1"/>
    <col min="5865" max="5866" width="9.08984375" style="206"/>
    <col min="5867" max="5867" width="2.08984375" style="206" customWidth="1"/>
    <col min="5868" max="5869" width="9.08984375" style="206"/>
    <col min="5870" max="5870" width="2.08984375" style="206" customWidth="1"/>
    <col min="5871" max="5872" width="9.08984375" style="206"/>
    <col min="5873" max="5873" width="2.08984375" style="206" customWidth="1"/>
    <col min="5874" max="5875" width="9.08984375" style="206"/>
    <col min="5876" max="5876" width="2.08984375" style="206" customWidth="1"/>
    <col min="5877" max="5878" width="9.08984375" style="206"/>
    <col min="5879" max="5879" width="2.08984375" style="206" customWidth="1"/>
    <col min="5880" max="5881" width="9.08984375" style="206"/>
    <col min="5882" max="5882" width="2.08984375" style="206" customWidth="1"/>
    <col min="5883" max="6116" width="9.08984375" style="206"/>
    <col min="6117" max="6117" width="14.36328125" style="206" customWidth="1"/>
    <col min="6118" max="6119" width="9.08984375" style="206"/>
    <col min="6120" max="6120" width="2.08984375" style="206" customWidth="1"/>
    <col min="6121" max="6122" width="9.08984375" style="206"/>
    <col min="6123" max="6123" width="2.08984375" style="206" customWidth="1"/>
    <col min="6124" max="6125" width="9.08984375" style="206"/>
    <col min="6126" max="6126" width="2.08984375" style="206" customWidth="1"/>
    <col min="6127" max="6128" width="9.08984375" style="206"/>
    <col min="6129" max="6129" width="2.08984375" style="206" customWidth="1"/>
    <col min="6130" max="6131" width="9.08984375" style="206"/>
    <col min="6132" max="6132" width="2.08984375" style="206" customWidth="1"/>
    <col min="6133" max="6134" width="9.08984375" style="206"/>
    <col min="6135" max="6135" width="2.08984375" style="206" customWidth="1"/>
    <col min="6136" max="6137" width="9.08984375" style="206"/>
    <col min="6138" max="6138" width="2.08984375" style="206" customWidth="1"/>
    <col min="6139" max="6372" width="9.08984375" style="206"/>
    <col min="6373" max="6373" width="14.36328125" style="206" customWidth="1"/>
    <col min="6374" max="6375" width="9.08984375" style="206"/>
    <col min="6376" max="6376" width="2.08984375" style="206" customWidth="1"/>
    <col min="6377" max="6378" width="9.08984375" style="206"/>
    <col min="6379" max="6379" width="2.08984375" style="206" customWidth="1"/>
    <col min="6380" max="6381" width="9.08984375" style="206"/>
    <col min="6382" max="6382" width="2.08984375" style="206" customWidth="1"/>
    <col min="6383" max="6384" width="9.08984375" style="206"/>
    <col min="6385" max="6385" width="2.08984375" style="206" customWidth="1"/>
    <col min="6386" max="6387" width="9.08984375" style="206"/>
    <col min="6388" max="6388" width="2.08984375" style="206" customWidth="1"/>
    <col min="6389" max="6390" width="9.08984375" style="206"/>
    <col min="6391" max="6391" width="2.08984375" style="206" customWidth="1"/>
    <col min="6392" max="6393" width="9.08984375" style="206"/>
    <col min="6394" max="6394" width="2.08984375" style="206" customWidth="1"/>
    <col min="6395" max="6628" width="9.08984375" style="206"/>
    <col min="6629" max="6629" width="14.36328125" style="206" customWidth="1"/>
    <col min="6630" max="6631" width="9.08984375" style="206"/>
    <col min="6632" max="6632" width="2.08984375" style="206" customWidth="1"/>
    <col min="6633" max="6634" width="9.08984375" style="206"/>
    <col min="6635" max="6635" width="2.08984375" style="206" customWidth="1"/>
    <col min="6636" max="6637" width="9.08984375" style="206"/>
    <col min="6638" max="6638" width="2.08984375" style="206" customWidth="1"/>
    <col min="6639" max="6640" width="9.08984375" style="206"/>
    <col min="6641" max="6641" width="2.08984375" style="206" customWidth="1"/>
    <col min="6642" max="6643" width="9.08984375" style="206"/>
    <col min="6644" max="6644" width="2.08984375" style="206" customWidth="1"/>
    <col min="6645" max="6646" width="9.08984375" style="206"/>
    <col min="6647" max="6647" width="2.08984375" style="206" customWidth="1"/>
    <col min="6648" max="6649" width="9.08984375" style="206"/>
    <col min="6650" max="6650" width="2.08984375" style="206" customWidth="1"/>
    <col min="6651" max="6884" width="9.08984375" style="206"/>
    <col min="6885" max="6885" width="14.36328125" style="206" customWidth="1"/>
    <col min="6886" max="6887" width="9.08984375" style="206"/>
    <col min="6888" max="6888" width="2.08984375" style="206" customWidth="1"/>
    <col min="6889" max="6890" width="9.08984375" style="206"/>
    <col min="6891" max="6891" width="2.08984375" style="206" customWidth="1"/>
    <col min="6892" max="6893" width="9.08984375" style="206"/>
    <col min="6894" max="6894" width="2.08984375" style="206" customWidth="1"/>
    <col min="6895" max="6896" width="9.08984375" style="206"/>
    <col min="6897" max="6897" width="2.08984375" style="206" customWidth="1"/>
    <col min="6898" max="6899" width="9.08984375" style="206"/>
    <col min="6900" max="6900" width="2.08984375" style="206" customWidth="1"/>
    <col min="6901" max="6902" width="9.08984375" style="206"/>
    <col min="6903" max="6903" width="2.08984375" style="206" customWidth="1"/>
    <col min="6904" max="6905" width="9.08984375" style="206"/>
    <col min="6906" max="6906" width="2.08984375" style="206" customWidth="1"/>
    <col min="6907" max="7140" width="9.08984375" style="206"/>
    <col min="7141" max="7141" width="14.36328125" style="206" customWidth="1"/>
    <col min="7142" max="7143" width="9.08984375" style="206"/>
    <col min="7144" max="7144" width="2.08984375" style="206" customWidth="1"/>
    <col min="7145" max="7146" width="9.08984375" style="206"/>
    <col min="7147" max="7147" width="2.08984375" style="206" customWidth="1"/>
    <col min="7148" max="7149" width="9.08984375" style="206"/>
    <col min="7150" max="7150" width="2.08984375" style="206" customWidth="1"/>
    <col min="7151" max="7152" width="9.08984375" style="206"/>
    <col min="7153" max="7153" width="2.08984375" style="206" customWidth="1"/>
    <col min="7154" max="7155" width="9.08984375" style="206"/>
    <col min="7156" max="7156" width="2.08984375" style="206" customWidth="1"/>
    <col min="7157" max="7158" width="9.08984375" style="206"/>
    <col min="7159" max="7159" width="2.08984375" style="206" customWidth="1"/>
    <col min="7160" max="7161" width="9.08984375" style="206"/>
    <col min="7162" max="7162" width="2.08984375" style="206" customWidth="1"/>
    <col min="7163" max="7396" width="9.08984375" style="206"/>
    <col min="7397" max="7397" width="14.36328125" style="206" customWidth="1"/>
    <col min="7398" max="7399" width="9.08984375" style="206"/>
    <col min="7400" max="7400" width="2.08984375" style="206" customWidth="1"/>
    <col min="7401" max="7402" width="9.08984375" style="206"/>
    <col min="7403" max="7403" width="2.08984375" style="206" customWidth="1"/>
    <col min="7404" max="7405" width="9.08984375" style="206"/>
    <col min="7406" max="7406" width="2.08984375" style="206" customWidth="1"/>
    <col min="7407" max="7408" width="9.08984375" style="206"/>
    <col min="7409" max="7409" width="2.08984375" style="206" customWidth="1"/>
    <col min="7410" max="7411" width="9.08984375" style="206"/>
    <col min="7412" max="7412" width="2.08984375" style="206" customWidth="1"/>
    <col min="7413" max="7414" width="9.08984375" style="206"/>
    <col min="7415" max="7415" width="2.08984375" style="206" customWidth="1"/>
    <col min="7416" max="7417" width="9.08984375" style="206"/>
    <col min="7418" max="7418" width="2.08984375" style="206" customWidth="1"/>
    <col min="7419" max="7652" width="9.08984375" style="206"/>
    <col min="7653" max="7653" width="14.36328125" style="206" customWidth="1"/>
    <col min="7654" max="7655" width="9.08984375" style="206"/>
    <col min="7656" max="7656" width="2.08984375" style="206" customWidth="1"/>
    <col min="7657" max="7658" width="9.08984375" style="206"/>
    <col min="7659" max="7659" width="2.08984375" style="206" customWidth="1"/>
    <col min="7660" max="7661" width="9.08984375" style="206"/>
    <col min="7662" max="7662" width="2.08984375" style="206" customWidth="1"/>
    <col min="7663" max="7664" width="9.08984375" style="206"/>
    <col min="7665" max="7665" width="2.08984375" style="206" customWidth="1"/>
    <col min="7666" max="7667" width="9.08984375" style="206"/>
    <col min="7668" max="7668" width="2.08984375" style="206" customWidth="1"/>
    <col min="7669" max="7670" width="9.08984375" style="206"/>
    <col min="7671" max="7671" width="2.08984375" style="206" customWidth="1"/>
    <col min="7672" max="7673" width="9.08984375" style="206"/>
    <col min="7674" max="7674" width="2.08984375" style="206" customWidth="1"/>
    <col min="7675" max="7908" width="9.08984375" style="206"/>
    <col min="7909" max="7909" width="14.36328125" style="206" customWidth="1"/>
    <col min="7910" max="7911" width="9.08984375" style="206"/>
    <col min="7912" max="7912" width="2.08984375" style="206" customWidth="1"/>
    <col min="7913" max="7914" width="9.08984375" style="206"/>
    <col min="7915" max="7915" width="2.08984375" style="206" customWidth="1"/>
    <col min="7916" max="7917" width="9.08984375" style="206"/>
    <col min="7918" max="7918" width="2.08984375" style="206" customWidth="1"/>
    <col min="7919" max="7920" width="9.08984375" style="206"/>
    <col min="7921" max="7921" width="2.08984375" style="206" customWidth="1"/>
    <col min="7922" max="7923" width="9.08984375" style="206"/>
    <col min="7924" max="7924" width="2.08984375" style="206" customWidth="1"/>
    <col min="7925" max="7926" width="9.08984375" style="206"/>
    <col min="7927" max="7927" width="2.08984375" style="206" customWidth="1"/>
    <col min="7928" max="7929" width="9.08984375" style="206"/>
    <col min="7930" max="7930" width="2.08984375" style="206" customWidth="1"/>
    <col min="7931" max="8164" width="9.08984375" style="206"/>
    <col min="8165" max="8165" width="14.36328125" style="206" customWidth="1"/>
    <col min="8166" max="8167" width="9.08984375" style="206"/>
    <col min="8168" max="8168" width="2.08984375" style="206" customWidth="1"/>
    <col min="8169" max="8170" width="9.08984375" style="206"/>
    <col min="8171" max="8171" width="2.08984375" style="206" customWidth="1"/>
    <col min="8172" max="8173" width="9.08984375" style="206"/>
    <col min="8174" max="8174" width="2.08984375" style="206" customWidth="1"/>
    <col min="8175" max="8176" width="9.08984375" style="206"/>
    <col min="8177" max="8177" width="2.08984375" style="206" customWidth="1"/>
    <col min="8178" max="8179" width="9.08984375" style="206"/>
    <col min="8180" max="8180" width="2.08984375" style="206" customWidth="1"/>
    <col min="8181" max="8182" width="9.08984375" style="206"/>
    <col min="8183" max="8183" width="2.08984375" style="206" customWidth="1"/>
    <col min="8184" max="8185" width="9.08984375" style="206"/>
    <col min="8186" max="8186" width="2.08984375" style="206" customWidth="1"/>
    <col min="8187" max="8420" width="9.08984375" style="206"/>
    <col min="8421" max="8421" width="14.36328125" style="206" customWidth="1"/>
    <col min="8422" max="8423" width="9.08984375" style="206"/>
    <col min="8424" max="8424" width="2.08984375" style="206" customWidth="1"/>
    <col min="8425" max="8426" width="9.08984375" style="206"/>
    <col min="8427" max="8427" width="2.08984375" style="206" customWidth="1"/>
    <col min="8428" max="8429" width="9.08984375" style="206"/>
    <col min="8430" max="8430" width="2.08984375" style="206" customWidth="1"/>
    <col min="8431" max="8432" width="9.08984375" style="206"/>
    <col min="8433" max="8433" width="2.08984375" style="206" customWidth="1"/>
    <col min="8434" max="8435" width="9.08984375" style="206"/>
    <col min="8436" max="8436" width="2.08984375" style="206" customWidth="1"/>
    <col min="8437" max="8438" width="9.08984375" style="206"/>
    <col min="8439" max="8439" width="2.08984375" style="206" customWidth="1"/>
    <col min="8440" max="8441" width="9.08984375" style="206"/>
    <col min="8442" max="8442" width="2.08984375" style="206" customWidth="1"/>
    <col min="8443" max="8676" width="9.08984375" style="206"/>
    <col min="8677" max="8677" width="14.36328125" style="206" customWidth="1"/>
    <col min="8678" max="8679" width="9.08984375" style="206"/>
    <col min="8680" max="8680" width="2.08984375" style="206" customWidth="1"/>
    <col min="8681" max="8682" width="9.08984375" style="206"/>
    <col min="8683" max="8683" width="2.08984375" style="206" customWidth="1"/>
    <col min="8684" max="8685" width="9.08984375" style="206"/>
    <col min="8686" max="8686" width="2.08984375" style="206" customWidth="1"/>
    <col min="8687" max="8688" width="9.08984375" style="206"/>
    <col min="8689" max="8689" width="2.08984375" style="206" customWidth="1"/>
    <col min="8690" max="8691" width="9.08984375" style="206"/>
    <col min="8692" max="8692" width="2.08984375" style="206" customWidth="1"/>
    <col min="8693" max="8694" width="9.08984375" style="206"/>
    <col min="8695" max="8695" width="2.08984375" style="206" customWidth="1"/>
    <col min="8696" max="8697" width="9.08984375" style="206"/>
    <col min="8698" max="8698" width="2.08984375" style="206" customWidth="1"/>
    <col min="8699" max="8932" width="9.08984375" style="206"/>
    <col min="8933" max="8933" width="14.36328125" style="206" customWidth="1"/>
    <col min="8934" max="8935" width="9.08984375" style="206"/>
    <col min="8936" max="8936" width="2.08984375" style="206" customWidth="1"/>
    <col min="8937" max="8938" width="9.08984375" style="206"/>
    <col min="8939" max="8939" width="2.08984375" style="206" customWidth="1"/>
    <col min="8940" max="8941" width="9.08984375" style="206"/>
    <col min="8942" max="8942" width="2.08984375" style="206" customWidth="1"/>
    <col min="8943" max="8944" width="9.08984375" style="206"/>
    <col min="8945" max="8945" width="2.08984375" style="206" customWidth="1"/>
    <col min="8946" max="8947" width="9.08984375" style="206"/>
    <col min="8948" max="8948" width="2.08984375" style="206" customWidth="1"/>
    <col min="8949" max="8950" width="9.08984375" style="206"/>
    <col min="8951" max="8951" width="2.08984375" style="206" customWidth="1"/>
    <col min="8952" max="8953" width="9.08984375" style="206"/>
    <col min="8954" max="8954" width="2.08984375" style="206" customWidth="1"/>
    <col min="8955" max="9188" width="9.08984375" style="206"/>
    <col min="9189" max="9189" width="14.36328125" style="206" customWidth="1"/>
    <col min="9190" max="9191" width="9.08984375" style="206"/>
    <col min="9192" max="9192" width="2.08984375" style="206" customWidth="1"/>
    <col min="9193" max="9194" width="9.08984375" style="206"/>
    <col min="9195" max="9195" width="2.08984375" style="206" customWidth="1"/>
    <col min="9196" max="9197" width="9.08984375" style="206"/>
    <col min="9198" max="9198" width="2.08984375" style="206" customWidth="1"/>
    <col min="9199" max="9200" width="9.08984375" style="206"/>
    <col min="9201" max="9201" width="2.08984375" style="206" customWidth="1"/>
    <col min="9202" max="9203" width="9.08984375" style="206"/>
    <col min="9204" max="9204" width="2.08984375" style="206" customWidth="1"/>
    <col min="9205" max="9206" width="9.08984375" style="206"/>
    <col min="9207" max="9207" width="2.08984375" style="206" customWidth="1"/>
    <col min="9208" max="9209" width="9.08984375" style="206"/>
    <col min="9210" max="9210" width="2.08984375" style="206" customWidth="1"/>
    <col min="9211" max="9444" width="9.08984375" style="206"/>
    <col min="9445" max="9445" width="14.36328125" style="206" customWidth="1"/>
    <col min="9446" max="9447" width="9.08984375" style="206"/>
    <col min="9448" max="9448" width="2.08984375" style="206" customWidth="1"/>
    <col min="9449" max="9450" width="9.08984375" style="206"/>
    <col min="9451" max="9451" width="2.08984375" style="206" customWidth="1"/>
    <col min="9452" max="9453" width="9.08984375" style="206"/>
    <col min="9454" max="9454" width="2.08984375" style="206" customWidth="1"/>
    <col min="9455" max="9456" width="9.08984375" style="206"/>
    <col min="9457" max="9457" width="2.08984375" style="206" customWidth="1"/>
    <col min="9458" max="9459" width="9.08984375" style="206"/>
    <col min="9460" max="9460" width="2.08984375" style="206" customWidth="1"/>
    <col min="9461" max="9462" width="9.08984375" style="206"/>
    <col min="9463" max="9463" width="2.08984375" style="206" customWidth="1"/>
    <col min="9464" max="9465" width="9.08984375" style="206"/>
    <col min="9466" max="9466" width="2.08984375" style="206" customWidth="1"/>
    <col min="9467" max="9700" width="9.08984375" style="206"/>
    <col min="9701" max="9701" width="14.36328125" style="206" customWidth="1"/>
    <col min="9702" max="9703" width="9.08984375" style="206"/>
    <col min="9704" max="9704" width="2.08984375" style="206" customWidth="1"/>
    <col min="9705" max="9706" width="9.08984375" style="206"/>
    <col min="9707" max="9707" width="2.08984375" style="206" customWidth="1"/>
    <col min="9708" max="9709" width="9.08984375" style="206"/>
    <col min="9710" max="9710" width="2.08984375" style="206" customWidth="1"/>
    <col min="9711" max="9712" width="9.08984375" style="206"/>
    <col min="9713" max="9713" width="2.08984375" style="206" customWidth="1"/>
    <col min="9714" max="9715" width="9.08984375" style="206"/>
    <col min="9716" max="9716" width="2.08984375" style="206" customWidth="1"/>
    <col min="9717" max="9718" width="9.08984375" style="206"/>
    <col min="9719" max="9719" width="2.08984375" style="206" customWidth="1"/>
    <col min="9720" max="9721" width="9.08984375" style="206"/>
    <col min="9722" max="9722" width="2.08984375" style="206" customWidth="1"/>
    <col min="9723" max="9956" width="9.08984375" style="206"/>
    <col min="9957" max="9957" width="14.36328125" style="206" customWidth="1"/>
    <col min="9958" max="9959" width="9.08984375" style="206"/>
    <col min="9960" max="9960" width="2.08984375" style="206" customWidth="1"/>
    <col min="9961" max="9962" width="9.08984375" style="206"/>
    <col min="9963" max="9963" width="2.08984375" style="206" customWidth="1"/>
    <col min="9964" max="9965" width="9.08984375" style="206"/>
    <col min="9966" max="9966" width="2.08984375" style="206" customWidth="1"/>
    <col min="9967" max="9968" width="9.08984375" style="206"/>
    <col min="9969" max="9969" width="2.08984375" style="206" customWidth="1"/>
    <col min="9970" max="9971" width="9.08984375" style="206"/>
    <col min="9972" max="9972" width="2.08984375" style="206" customWidth="1"/>
    <col min="9973" max="9974" width="9.08984375" style="206"/>
    <col min="9975" max="9975" width="2.08984375" style="206" customWidth="1"/>
    <col min="9976" max="9977" width="9.08984375" style="206"/>
    <col min="9978" max="9978" width="2.08984375" style="206" customWidth="1"/>
    <col min="9979" max="10212" width="9.08984375" style="206"/>
    <col min="10213" max="10213" width="14.36328125" style="206" customWidth="1"/>
    <col min="10214" max="10215" width="9.08984375" style="206"/>
    <col min="10216" max="10216" width="2.08984375" style="206" customWidth="1"/>
    <col min="10217" max="10218" width="9.08984375" style="206"/>
    <col min="10219" max="10219" width="2.08984375" style="206" customWidth="1"/>
    <col min="10220" max="10221" width="9.08984375" style="206"/>
    <col min="10222" max="10222" width="2.08984375" style="206" customWidth="1"/>
    <col min="10223" max="10224" width="9.08984375" style="206"/>
    <col min="10225" max="10225" width="2.08984375" style="206" customWidth="1"/>
    <col min="10226" max="10227" width="9.08984375" style="206"/>
    <col min="10228" max="10228" width="2.08984375" style="206" customWidth="1"/>
    <col min="10229" max="10230" width="9.08984375" style="206"/>
    <col min="10231" max="10231" width="2.08984375" style="206" customWidth="1"/>
    <col min="10232" max="10233" width="9.08984375" style="206"/>
    <col min="10234" max="10234" width="2.08984375" style="206" customWidth="1"/>
    <col min="10235" max="10468" width="9.08984375" style="206"/>
    <col min="10469" max="10469" width="14.36328125" style="206" customWidth="1"/>
    <col min="10470" max="10471" width="9.08984375" style="206"/>
    <col min="10472" max="10472" width="2.08984375" style="206" customWidth="1"/>
    <col min="10473" max="10474" width="9.08984375" style="206"/>
    <col min="10475" max="10475" width="2.08984375" style="206" customWidth="1"/>
    <col min="10476" max="10477" width="9.08984375" style="206"/>
    <col min="10478" max="10478" width="2.08984375" style="206" customWidth="1"/>
    <col min="10479" max="10480" width="9.08984375" style="206"/>
    <col min="10481" max="10481" width="2.08984375" style="206" customWidth="1"/>
    <col min="10482" max="10483" width="9.08984375" style="206"/>
    <col min="10484" max="10484" width="2.08984375" style="206" customWidth="1"/>
    <col min="10485" max="10486" width="9.08984375" style="206"/>
    <col min="10487" max="10487" width="2.08984375" style="206" customWidth="1"/>
    <col min="10488" max="10489" width="9.08984375" style="206"/>
    <col min="10490" max="10490" width="2.08984375" style="206" customWidth="1"/>
    <col min="10491" max="10724" width="9.08984375" style="206"/>
    <col min="10725" max="10725" width="14.36328125" style="206" customWidth="1"/>
    <col min="10726" max="10727" width="9.08984375" style="206"/>
    <col min="10728" max="10728" width="2.08984375" style="206" customWidth="1"/>
    <col min="10729" max="10730" width="9.08984375" style="206"/>
    <col min="10731" max="10731" width="2.08984375" style="206" customWidth="1"/>
    <col min="10732" max="10733" width="9.08984375" style="206"/>
    <col min="10734" max="10734" width="2.08984375" style="206" customWidth="1"/>
    <col min="10735" max="10736" width="9.08984375" style="206"/>
    <col min="10737" max="10737" width="2.08984375" style="206" customWidth="1"/>
    <col min="10738" max="10739" width="9.08984375" style="206"/>
    <col min="10740" max="10740" width="2.08984375" style="206" customWidth="1"/>
    <col min="10741" max="10742" width="9.08984375" style="206"/>
    <col min="10743" max="10743" width="2.08984375" style="206" customWidth="1"/>
    <col min="10744" max="10745" width="9.08984375" style="206"/>
    <col min="10746" max="10746" width="2.08984375" style="206" customWidth="1"/>
    <col min="10747" max="10980" width="9.08984375" style="206"/>
    <col min="10981" max="10981" width="14.36328125" style="206" customWidth="1"/>
    <col min="10982" max="10983" width="9.08984375" style="206"/>
    <col min="10984" max="10984" width="2.08984375" style="206" customWidth="1"/>
    <col min="10985" max="10986" width="9.08984375" style="206"/>
    <col min="10987" max="10987" width="2.08984375" style="206" customWidth="1"/>
    <col min="10988" max="10989" width="9.08984375" style="206"/>
    <col min="10990" max="10990" width="2.08984375" style="206" customWidth="1"/>
    <col min="10991" max="10992" width="9.08984375" style="206"/>
    <col min="10993" max="10993" width="2.08984375" style="206" customWidth="1"/>
    <col min="10994" max="10995" width="9.08984375" style="206"/>
    <col min="10996" max="10996" width="2.08984375" style="206" customWidth="1"/>
    <col min="10997" max="10998" width="9.08984375" style="206"/>
    <col min="10999" max="10999" width="2.08984375" style="206" customWidth="1"/>
    <col min="11000" max="11001" width="9.08984375" style="206"/>
    <col min="11002" max="11002" width="2.08984375" style="206" customWidth="1"/>
    <col min="11003" max="11236" width="9.08984375" style="206"/>
    <col min="11237" max="11237" width="14.36328125" style="206" customWidth="1"/>
    <col min="11238" max="11239" width="9.08984375" style="206"/>
    <col min="11240" max="11240" width="2.08984375" style="206" customWidth="1"/>
    <col min="11241" max="11242" width="9.08984375" style="206"/>
    <col min="11243" max="11243" width="2.08984375" style="206" customWidth="1"/>
    <col min="11244" max="11245" width="9.08984375" style="206"/>
    <col min="11246" max="11246" width="2.08984375" style="206" customWidth="1"/>
    <col min="11247" max="11248" width="9.08984375" style="206"/>
    <col min="11249" max="11249" width="2.08984375" style="206" customWidth="1"/>
    <col min="11250" max="11251" width="9.08984375" style="206"/>
    <col min="11252" max="11252" width="2.08984375" style="206" customWidth="1"/>
    <col min="11253" max="11254" width="9.08984375" style="206"/>
    <col min="11255" max="11255" width="2.08984375" style="206" customWidth="1"/>
    <col min="11256" max="11257" width="9.08984375" style="206"/>
    <col min="11258" max="11258" width="2.08984375" style="206" customWidth="1"/>
    <col min="11259" max="11492" width="9.08984375" style="206"/>
    <col min="11493" max="11493" width="14.36328125" style="206" customWidth="1"/>
    <col min="11494" max="11495" width="9.08984375" style="206"/>
    <col min="11496" max="11496" width="2.08984375" style="206" customWidth="1"/>
    <col min="11497" max="11498" width="9.08984375" style="206"/>
    <col min="11499" max="11499" width="2.08984375" style="206" customWidth="1"/>
    <col min="11500" max="11501" width="9.08984375" style="206"/>
    <col min="11502" max="11502" width="2.08984375" style="206" customWidth="1"/>
    <col min="11503" max="11504" width="9.08984375" style="206"/>
    <col min="11505" max="11505" width="2.08984375" style="206" customWidth="1"/>
    <col min="11506" max="11507" width="9.08984375" style="206"/>
    <col min="11508" max="11508" width="2.08984375" style="206" customWidth="1"/>
    <col min="11509" max="11510" width="9.08984375" style="206"/>
    <col min="11511" max="11511" width="2.08984375" style="206" customWidth="1"/>
    <col min="11512" max="11513" width="9.08984375" style="206"/>
    <col min="11514" max="11514" width="2.08984375" style="206" customWidth="1"/>
    <col min="11515" max="11748" width="9.08984375" style="206"/>
    <col min="11749" max="11749" width="14.36328125" style="206" customWidth="1"/>
    <col min="11750" max="11751" width="9.08984375" style="206"/>
    <col min="11752" max="11752" width="2.08984375" style="206" customWidth="1"/>
    <col min="11753" max="11754" width="9.08984375" style="206"/>
    <col min="11755" max="11755" width="2.08984375" style="206" customWidth="1"/>
    <col min="11756" max="11757" width="9.08984375" style="206"/>
    <col min="11758" max="11758" width="2.08984375" style="206" customWidth="1"/>
    <col min="11759" max="11760" width="9.08984375" style="206"/>
    <col min="11761" max="11761" width="2.08984375" style="206" customWidth="1"/>
    <col min="11762" max="11763" width="9.08984375" style="206"/>
    <col min="11764" max="11764" width="2.08984375" style="206" customWidth="1"/>
    <col min="11765" max="11766" width="9.08984375" style="206"/>
    <col min="11767" max="11767" width="2.08984375" style="206" customWidth="1"/>
    <col min="11768" max="11769" width="9.08984375" style="206"/>
    <col min="11770" max="11770" width="2.08984375" style="206" customWidth="1"/>
    <col min="11771" max="12004" width="9.08984375" style="206"/>
    <col min="12005" max="12005" width="14.36328125" style="206" customWidth="1"/>
    <col min="12006" max="12007" width="9.08984375" style="206"/>
    <col min="12008" max="12008" width="2.08984375" style="206" customWidth="1"/>
    <col min="12009" max="12010" width="9.08984375" style="206"/>
    <col min="12011" max="12011" width="2.08984375" style="206" customWidth="1"/>
    <col min="12012" max="12013" width="9.08984375" style="206"/>
    <col min="12014" max="12014" width="2.08984375" style="206" customWidth="1"/>
    <col min="12015" max="12016" width="9.08984375" style="206"/>
    <col min="12017" max="12017" width="2.08984375" style="206" customWidth="1"/>
    <col min="12018" max="12019" width="9.08984375" style="206"/>
    <col min="12020" max="12020" width="2.08984375" style="206" customWidth="1"/>
    <col min="12021" max="12022" width="9.08984375" style="206"/>
    <col min="12023" max="12023" width="2.08984375" style="206" customWidth="1"/>
    <col min="12024" max="12025" width="9.08984375" style="206"/>
    <col min="12026" max="12026" width="2.08984375" style="206" customWidth="1"/>
    <col min="12027" max="12260" width="9.08984375" style="206"/>
    <col min="12261" max="12261" width="14.36328125" style="206" customWidth="1"/>
    <col min="12262" max="12263" width="9.08984375" style="206"/>
    <col min="12264" max="12264" width="2.08984375" style="206" customWidth="1"/>
    <col min="12265" max="12266" width="9.08984375" style="206"/>
    <col min="12267" max="12267" width="2.08984375" style="206" customWidth="1"/>
    <col min="12268" max="12269" width="9.08984375" style="206"/>
    <col min="12270" max="12270" width="2.08984375" style="206" customWidth="1"/>
    <col min="12271" max="12272" width="9.08984375" style="206"/>
    <col min="12273" max="12273" width="2.08984375" style="206" customWidth="1"/>
    <col min="12274" max="12275" width="9.08984375" style="206"/>
    <col min="12276" max="12276" width="2.08984375" style="206" customWidth="1"/>
    <col min="12277" max="12278" width="9.08984375" style="206"/>
    <col min="12279" max="12279" width="2.08984375" style="206" customWidth="1"/>
    <col min="12280" max="12281" width="9.08984375" style="206"/>
    <col min="12282" max="12282" width="2.08984375" style="206" customWidth="1"/>
    <col min="12283" max="12516" width="9.08984375" style="206"/>
    <col min="12517" max="12517" width="14.36328125" style="206" customWidth="1"/>
    <col min="12518" max="12519" width="9.08984375" style="206"/>
    <col min="12520" max="12520" width="2.08984375" style="206" customWidth="1"/>
    <col min="12521" max="12522" width="9.08984375" style="206"/>
    <col min="12523" max="12523" width="2.08984375" style="206" customWidth="1"/>
    <col min="12524" max="12525" width="9.08984375" style="206"/>
    <col min="12526" max="12526" width="2.08984375" style="206" customWidth="1"/>
    <col min="12527" max="12528" width="9.08984375" style="206"/>
    <col min="12529" max="12529" width="2.08984375" style="206" customWidth="1"/>
    <col min="12530" max="12531" width="9.08984375" style="206"/>
    <col min="12532" max="12532" width="2.08984375" style="206" customWidth="1"/>
    <col min="12533" max="12534" width="9.08984375" style="206"/>
    <col min="12535" max="12535" width="2.08984375" style="206" customWidth="1"/>
    <col min="12536" max="12537" width="9.08984375" style="206"/>
    <col min="12538" max="12538" width="2.08984375" style="206" customWidth="1"/>
    <col min="12539" max="12772" width="9.08984375" style="206"/>
    <col min="12773" max="12773" width="14.36328125" style="206" customWidth="1"/>
    <col min="12774" max="12775" width="9.08984375" style="206"/>
    <col min="12776" max="12776" width="2.08984375" style="206" customWidth="1"/>
    <col min="12777" max="12778" width="9.08984375" style="206"/>
    <col min="12779" max="12779" width="2.08984375" style="206" customWidth="1"/>
    <col min="12780" max="12781" width="9.08984375" style="206"/>
    <col min="12782" max="12782" width="2.08984375" style="206" customWidth="1"/>
    <col min="12783" max="12784" width="9.08984375" style="206"/>
    <col min="12785" max="12785" width="2.08984375" style="206" customWidth="1"/>
    <col min="12786" max="12787" width="9.08984375" style="206"/>
    <col min="12788" max="12788" width="2.08984375" style="206" customWidth="1"/>
    <col min="12789" max="12790" width="9.08984375" style="206"/>
    <col min="12791" max="12791" width="2.08984375" style="206" customWidth="1"/>
    <col min="12792" max="12793" width="9.08984375" style="206"/>
    <col min="12794" max="12794" width="2.08984375" style="206" customWidth="1"/>
    <col min="12795" max="13028" width="9.08984375" style="206"/>
    <col min="13029" max="13029" width="14.36328125" style="206" customWidth="1"/>
    <col min="13030" max="13031" width="9.08984375" style="206"/>
    <col min="13032" max="13032" width="2.08984375" style="206" customWidth="1"/>
    <col min="13033" max="13034" width="9.08984375" style="206"/>
    <col min="13035" max="13035" width="2.08984375" style="206" customWidth="1"/>
    <col min="13036" max="13037" width="9.08984375" style="206"/>
    <col min="13038" max="13038" width="2.08984375" style="206" customWidth="1"/>
    <col min="13039" max="13040" width="9.08984375" style="206"/>
    <col min="13041" max="13041" width="2.08984375" style="206" customWidth="1"/>
    <col min="13042" max="13043" width="9.08984375" style="206"/>
    <col min="13044" max="13044" width="2.08984375" style="206" customWidth="1"/>
    <col min="13045" max="13046" width="9.08984375" style="206"/>
    <col min="13047" max="13047" width="2.08984375" style="206" customWidth="1"/>
    <col min="13048" max="13049" width="9.08984375" style="206"/>
    <col min="13050" max="13050" width="2.08984375" style="206" customWidth="1"/>
    <col min="13051" max="13284" width="9.08984375" style="206"/>
    <col min="13285" max="13285" width="14.36328125" style="206" customWidth="1"/>
    <col min="13286" max="13287" width="9.08984375" style="206"/>
    <col min="13288" max="13288" width="2.08984375" style="206" customWidth="1"/>
    <col min="13289" max="13290" width="9.08984375" style="206"/>
    <col min="13291" max="13291" width="2.08984375" style="206" customWidth="1"/>
    <col min="13292" max="13293" width="9.08984375" style="206"/>
    <col min="13294" max="13294" width="2.08984375" style="206" customWidth="1"/>
    <col min="13295" max="13296" width="9.08984375" style="206"/>
    <col min="13297" max="13297" width="2.08984375" style="206" customWidth="1"/>
    <col min="13298" max="13299" width="9.08984375" style="206"/>
    <col min="13300" max="13300" width="2.08984375" style="206" customWidth="1"/>
    <col min="13301" max="13302" width="9.08984375" style="206"/>
    <col min="13303" max="13303" width="2.08984375" style="206" customWidth="1"/>
    <col min="13304" max="13305" width="9.08984375" style="206"/>
    <col min="13306" max="13306" width="2.08984375" style="206" customWidth="1"/>
    <col min="13307" max="13540" width="9.08984375" style="206"/>
    <col min="13541" max="13541" width="14.36328125" style="206" customWidth="1"/>
    <col min="13542" max="13543" width="9.08984375" style="206"/>
    <col min="13544" max="13544" width="2.08984375" style="206" customWidth="1"/>
    <col min="13545" max="13546" width="9.08984375" style="206"/>
    <col min="13547" max="13547" width="2.08984375" style="206" customWidth="1"/>
    <col min="13548" max="13549" width="9.08984375" style="206"/>
    <col min="13550" max="13550" width="2.08984375" style="206" customWidth="1"/>
    <col min="13551" max="13552" width="9.08984375" style="206"/>
    <col min="13553" max="13553" width="2.08984375" style="206" customWidth="1"/>
    <col min="13554" max="13555" width="9.08984375" style="206"/>
    <col min="13556" max="13556" width="2.08984375" style="206" customWidth="1"/>
    <col min="13557" max="13558" width="9.08984375" style="206"/>
    <col min="13559" max="13559" width="2.08984375" style="206" customWidth="1"/>
    <col min="13560" max="13561" width="9.08984375" style="206"/>
    <col min="13562" max="13562" width="2.08984375" style="206" customWidth="1"/>
    <col min="13563" max="13796" width="9.08984375" style="206"/>
    <col min="13797" max="13797" width="14.36328125" style="206" customWidth="1"/>
    <col min="13798" max="13799" width="9.08984375" style="206"/>
    <col min="13800" max="13800" width="2.08984375" style="206" customWidth="1"/>
    <col min="13801" max="13802" width="9.08984375" style="206"/>
    <col min="13803" max="13803" width="2.08984375" style="206" customWidth="1"/>
    <col min="13804" max="13805" width="9.08984375" style="206"/>
    <col min="13806" max="13806" width="2.08984375" style="206" customWidth="1"/>
    <col min="13807" max="13808" width="9.08984375" style="206"/>
    <col min="13809" max="13809" width="2.08984375" style="206" customWidth="1"/>
    <col min="13810" max="13811" width="9.08984375" style="206"/>
    <col min="13812" max="13812" width="2.08984375" style="206" customWidth="1"/>
    <col min="13813" max="13814" width="9.08984375" style="206"/>
    <col min="13815" max="13815" width="2.08984375" style="206" customWidth="1"/>
    <col min="13816" max="13817" width="9.08984375" style="206"/>
    <col min="13818" max="13818" width="2.08984375" style="206" customWidth="1"/>
    <col min="13819" max="14052" width="9.08984375" style="206"/>
    <col min="14053" max="14053" width="14.36328125" style="206" customWidth="1"/>
    <col min="14054" max="14055" width="9.08984375" style="206"/>
    <col min="14056" max="14056" width="2.08984375" style="206" customWidth="1"/>
    <col min="14057" max="14058" width="9.08984375" style="206"/>
    <col min="14059" max="14059" width="2.08984375" style="206" customWidth="1"/>
    <col min="14060" max="14061" width="9.08984375" style="206"/>
    <col min="14062" max="14062" width="2.08984375" style="206" customWidth="1"/>
    <col min="14063" max="14064" width="9.08984375" style="206"/>
    <col min="14065" max="14065" width="2.08984375" style="206" customWidth="1"/>
    <col min="14066" max="14067" width="9.08984375" style="206"/>
    <col min="14068" max="14068" width="2.08984375" style="206" customWidth="1"/>
    <col min="14069" max="14070" width="9.08984375" style="206"/>
    <col min="14071" max="14071" width="2.08984375" style="206" customWidth="1"/>
    <col min="14072" max="14073" width="9.08984375" style="206"/>
    <col min="14074" max="14074" width="2.08984375" style="206" customWidth="1"/>
    <col min="14075" max="14308" width="9.08984375" style="206"/>
    <col min="14309" max="14309" width="14.36328125" style="206" customWidth="1"/>
    <col min="14310" max="14311" width="9.08984375" style="206"/>
    <col min="14312" max="14312" width="2.08984375" style="206" customWidth="1"/>
    <col min="14313" max="14314" width="9.08984375" style="206"/>
    <col min="14315" max="14315" width="2.08984375" style="206" customWidth="1"/>
    <col min="14316" max="14317" width="9.08984375" style="206"/>
    <col min="14318" max="14318" width="2.08984375" style="206" customWidth="1"/>
    <col min="14319" max="14320" width="9.08984375" style="206"/>
    <col min="14321" max="14321" width="2.08984375" style="206" customWidth="1"/>
    <col min="14322" max="14323" width="9.08984375" style="206"/>
    <col min="14324" max="14324" width="2.08984375" style="206" customWidth="1"/>
    <col min="14325" max="14326" width="9.08984375" style="206"/>
    <col min="14327" max="14327" width="2.08984375" style="206" customWidth="1"/>
    <col min="14328" max="14329" width="9.08984375" style="206"/>
    <col min="14330" max="14330" width="2.08984375" style="206" customWidth="1"/>
    <col min="14331" max="14564" width="9.08984375" style="206"/>
    <col min="14565" max="14565" width="14.36328125" style="206" customWidth="1"/>
    <col min="14566" max="14567" width="9.08984375" style="206"/>
    <col min="14568" max="14568" width="2.08984375" style="206" customWidth="1"/>
    <col min="14569" max="14570" width="9.08984375" style="206"/>
    <col min="14571" max="14571" width="2.08984375" style="206" customWidth="1"/>
    <col min="14572" max="14573" width="9.08984375" style="206"/>
    <col min="14574" max="14574" width="2.08984375" style="206" customWidth="1"/>
    <col min="14575" max="14576" width="9.08984375" style="206"/>
    <col min="14577" max="14577" width="2.08984375" style="206" customWidth="1"/>
    <col min="14578" max="14579" width="9.08984375" style="206"/>
    <col min="14580" max="14580" width="2.08984375" style="206" customWidth="1"/>
    <col min="14581" max="14582" width="9.08984375" style="206"/>
    <col min="14583" max="14583" width="2.08984375" style="206" customWidth="1"/>
    <col min="14584" max="14585" width="9.08984375" style="206"/>
    <col min="14586" max="14586" width="2.08984375" style="206" customWidth="1"/>
    <col min="14587" max="14820" width="9.08984375" style="206"/>
    <col min="14821" max="14821" width="14.36328125" style="206" customWidth="1"/>
    <col min="14822" max="14823" width="9.08984375" style="206"/>
    <col min="14824" max="14824" width="2.08984375" style="206" customWidth="1"/>
    <col min="14825" max="14826" width="9.08984375" style="206"/>
    <col min="14827" max="14827" width="2.08984375" style="206" customWidth="1"/>
    <col min="14828" max="14829" width="9.08984375" style="206"/>
    <col min="14830" max="14830" width="2.08984375" style="206" customWidth="1"/>
    <col min="14831" max="14832" width="9.08984375" style="206"/>
    <col min="14833" max="14833" width="2.08984375" style="206" customWidth="1"/>
    <col min="14834" max="14835" width="9.08984375" style="206"/>
    <col min="14836" max="14836" width="2.08984375" style="206" customWidth="1"/>
    <col min="14837" max="14838" width="9.08984375" style="206"/>
    <col min="14839" max="14839" width="2.08984375" style="206" customWidth="1"/>
    <col min="14840" max="14841" width="9.08984375" style="206"/>
    <col min="14842" max="14842" width="2.08984375" style="206" customWidth="1"/>
    <col min="14843" max="15076" width="9.08984375" style="206"/>
    <col min="15077" max="15077" width="14.36328125" style="206" customWidth="1"/>
    <col min="15078" max="15079" width="9.08984375" style="206"/>
    <col min="15080" max="15080" width="2.08984375" style="206" customWidth="1"/>
    <col min="15081" max="15082" width="9.08984375" style="206"/>
    <col min="15083" max="15083" width="2.08984375" style="206" customWidth="1"/>
    <col min="15084" max="15085" width="9.08984375" style="206"/>
    <col min="15086" max="15086" width="2.08984375" style="206" customWidth="1"/>
    <col min="15087" max="15088" width="9.08984375" style="206"/>
    <col min="15089" max="15089" width="2.08984375" style="206" customWidth="1"/>
    <col min="15090" max="15091" width="9.08984375" style="206"/>
    <col min="15092" max="15092" width="2.08984375" style="206" customWidth="1"/>
    <col min="15093" max="15094" width="9.08984375" style="206"/>
    <col min="15095" max="15095" width="2.08984375" style="206" customWidth="1"/>
    <col min="15096" max="15097" width="9.08984375" style="206"/>
    <col min="15098" max="15098" width="2.08984375" style="206" customWidth="1"/>
    <col min="15099" max="15332" width="9.08984375" style="206"/>
    <col min="15333" max="15333" width="14.36328125" style="206" customWidth="1"/>
    <col min="15334" max="15335" width="9.08984375" style="206"/>
    <col min="15336" max="15336" width="2.08984375" style="206" customWidth="1"/>
    <col min="15337" max="15338" width="9.08984375" style="206"/>
    <col min="15339" max="15339" width="2.08984375" style="206" customWidth="1"/>
    <col min="15340" max="15341" width="9.08984375" style="206"/>
    <col min="15342" max="15342" width="2.08984375" style="206" customWidth="1"/>
    <col min="15343" max="15344" width="9.08984375" style="206"/>
    <col min="15345" max="15345" width="2.08984375" style="206" customWidth="1"/>
    <col min="15346" max="15347" width="9.08984375" style="206"/>
    <col min="15348" max="15348" width="2.08984375" style="206" customWidth="1"/>
    <col min="15349" max="15350" width="9.08984375" style="206"/>
    <col min="15351" max="15351" width="2.08984375" style="206" customWidth="1"/>
    <col min="15352" max="15353" width="9.08984375" style="206"/>
    <col min="15354" max="15354" width="2.08984375" style="206" customWidth="1"/>
    <col min="15355" max="15588" width="9.08984375" style="206"/>
    <col min="15589" max="15589" width="14.36328125" style="206" customWidth="1"/>
    <col min="15590" max="15591" width="9.08984375" style="206"/>
    <col min="15592" max="15592" width="2.08984375" style="206" customWidth="1"/>
    <col min="15593" max="15594" width="9.08984375" style="206"/>
    <col min="15595" max="15595" width="2.08984375" style="206" customWidth="1"/>
    <col min="15596" max="15597" width="9.08984375" style="206"/>
    <col min="15598" max="15598" width="2.08984375" style="206" customWidth="1"/>
    <col min="15599" max="15600" width="9.08984375" style="206"/>
    <col min="15601" max="15601" width="2.08984375" style="206" customWidth="1"/>
    <col min="15602" max="15603" width="9.08984375" style="206"/>
    <col min="15604" max="15604" width="2.08984375" style="206" customWidth="1"/>
    <col min="15605" max="15606" width="9.08984375" style="206"/>
    <col min="15607" max="15607" width="2.08984375" style="206" customWidth="1"/>
    <col min="15608" max="15609" width="9.08984375" style="206"/>
    <col min="15610" max="15610" width="2.08984375" style="206" customWidth="1"/>
    <col min="15611" max="15844" width="9.08984375" style="206"/>
    <col min="15845" max="15845" width="14.36328125" style="206" customWidth="1"/>
    <col min="15846" max="15847" width="9.08984375" style="206"/>
    <col min="15848" max="15848" width="2.08984375" style="206" customWidth="1"/>
    <col min="15849" max="15850" width="9.08984375" style="206"/>
    <col min="15851" max="15851" width="2.08984375" style="206" customWidth="1"/>
    <col min="15852" max="15853" width="9.08984375" style="206"/>
    <col min="15854" max="15854" width="2.08984375" style="206" customWidth="1"/>
    <col min="15855" max="15856" width="9.08984375" style="206"/>
    <col min="15857" max="15857" width="2.08984375" style="206" customWidth="1"/>
    <col min="15858" max="15859" width="9.08984375" style="206"/>
    <col min="15860" max="15860" width="2.08984375" style="206" customWidth="1"/>
    <col min="15861" max="15862" width="9.08984375" style="206"/>
    <col min="15863" max="15863" width="2.08984375" style="206" customWidth="1"/>
    <col min="15864" max="15865" width="9.08984375" style="206"/>
    <col min="15866" max="15866" width="2.08984375" style="206" customWidth="1"/>
    <col min="15867" max="16100" width="9.08984375" style="206"/>
    <col min="16101" max="16101" width="14.36328125" style="206" customWidth="1"/>
    <col min="16102" max="16103" width="9.08984375" style="206"/>
    <col min="16104" max="16104" width="2.08984375" style="206" customWidth="1"/>
    <col min="16105" max="16106" width="9.08984375" style="206"/>
    <col min="16107" max="16107" width="2.08984375" style="206" customWidth="1"/>
    <col min="16108" max="16109" width="9.08984375" style="206"/>
    <col min="16110" max="16110" width="2.08984375" style="206" customWidth="1"/>
    <col min="16111" max="16112" width="9.08984375" style="206"/>
    <col min="16113" max="16113" width="2.08984375" style="206" customWidth="1"/>
    <col min="16114" max="16115" width="9.08984375" style="206"/>
    <col min="16116" max="16116" width="2.08984375" style="206" customWidth="1"/>
    <col min="16117" max="16118" width="9.08984375" style="206"/>
    <col min="16119" max="16119" width="2.08984375" style="206" customWidth="1"/>
    <col min="16120" max="16121" width="9.08984375" style="206"/>
    <col min="16122" max="16122" width="2.08984375" style="206" customWidth="1"/>
    <col min="16123" max="16384" width="9.08984375" style="206"/>
  </cols>
  <sheetData>
    <row r="1" spans="1:13">
      <c r="A1" s="203" t="s">
        <v>46</v>
      </c>
    </row>
    <row r="2" spans="1:13">
      <c r="A2" s="203" t="s">
        <v>104</v>
      </c>
    </row>
    <row r="3" spans="1:13">
      <c r="A3" s="203"/>
    </row>
    <row r="4" spans="1:13" ht="31.5" customHeight="1">
      <c r="A4" s="204"/>
      <c r="B4" s="207" t="s">
        <v>35</v>
      </c>
      <c r="C4" s="208"/>
      <c r="D4" s="207" t="s">
        <v>7</v>
      </c>
      <c r="E4" s="209"/>
      <c r="F4" s="210" t="s">
        <v>57</v>
      </c>
      <c r="G4" s="209"/>
      <c r="H4" s="210" t="s">
        <v>94</v>
      </c>
    </row>
    <row r="5" spans="1:13">
      <c r="A5" s="204"/>
      <c r="B5" s="211" t="s">
        <v>12</v>
      </c>
      <c r="C5" s="211"/>
      <c r="D5" s="211" t="s">
        <v>12</v>
      </c>
      <c r="E5" s="204"/>
      <c r="F5" s="211" t="s">
        <v>12</v>
      </c>
      <c r="G5" s="204"/>
      <c r="H5" s="211" t="s">
        <v>12</v>
      </c>
    </row>
    <row r="6" spans="1:13">
      <c r="A6" s="204" t="s">
        <v>178</v>
      </c>
      <c r="B6" s="212">
        <v>-7.0000000000000007E-2</v>
      </c>
      <c r="C6" s="211"/>
      <c r="D6" s="212">
        <v>-0.08</v>
      </c>
      <c r="E6" s="204"/>
      <c r="F6" s="212">
        <v>-0.05</v>
      </c>
      <c r="G6" s="204"/>
      <c r="H6" s="212">
        <v>-0.09</v>
      </c>
    </row>
    <row r="7" spans="1:13">
      <c r="A7" s="204" t="s">
        <v>168</v>
      </c>
      <c r="B7" s="212">
        <v>0.05</v>
      </c>
      <c r="C7" s="212"/>
      <c r="D7" s="212">
        <v>0.04</v>
      </c>
      <c r="E7" s="213"/>
      <c r="F7" s="212">
        <v>0.11</v>
      </c>
      <c r="G7" s="214"/>
      <c r="H7" s="221">
        <v>0.08</v>
      </c>
      <c r="J7" s="438"/>
      <c r="K7" s="438"/>
      <c r="L7" s="438"/>
      <c r="M7" s="438"/>
    </row>
    <row r="8" spans="1:13">
      <c r="A8" s="204" t="s">
        <v>163</v>
      </c>
      <c r="B8" s="212">
        <v>0.1</v>
      </c>
      <c r="C8" s="212"/>
      <c r="D8" s="212">
        <v>0.05</v>
      </c>
      <c r="E8" s="213"/>
      <c r="F8" s="212">
        <v>0.38</v>
      </c>
      <c r="G8" s="214"/>
      <c r="H8" s="221">
        <v>0.14000000000000001</v>
      </c>
    </row>
    <row r="9" spans="1:13">
      <c r="A9" s="215" t="s">
        <v>161</v>
      </c>
      <c r="B9" s="216">
        <v>-0.09</v>
      </c>
      <c r="C9" s="216"/>
      <c r="D9" s="216">
        <v>-0.08</v>
      </c>
      <c r="E9" s="217"/>
      <c r="F9" s="216">
        <v>-0.14000000000000001</v>
      </c>
      <c r="G9" s="217"/>
      <c r="H9" s="216">
        <v>-0.2</v>
      </c>
    </row>
    <row r="10" spans="1:13">
      <c r="A10" s="204" t="s">
        <v>160</v>
      </c>
      <c r="B10" s="212">
        <v>-0.04</v>
      </c>
      <c r="C10" s="212"/>
      <c r="D10" s="212">
        <v>-0.04</v>
      </c>
      <c r="E10" s="213"/>
      <c r="F10" s="212">
        <v>-0.05</v>
      </c>
      <c r="G10" s="214"/>
      <c r="H10" s="221">
        <v>-0.11</v>
      </c>
    </row>
    <row r="11" spans="1:13">
      <c r="A11" s="204" t="s">
        <v>156</v>
      </c>
      <c r="B11" s="212">
        <v>-0.06</v>
      </c>
      <c r="C11" s="212"/>
      <c r="D11" s="212">
        <v>-0.06</v>
      </c>
      <c r="E11" s="213"/>
      <c r="F11" s="212">
        <v>-7.0000000000000007E-2</v>
      </c>
      <c r="G11" s="214"/>
      <c r="H11" s="221">
        <v>-0.16</v>
      </c>
    </row>
    <row r="12" spans="1:13">
      <c r="A12" s="204" t="s">
        <v>153</v>
      </c>
      <c r="B12" s="212">
        <v>-0.11</v>
      </c>
      <c r="C12" s="212"/>
      <c r="D12" s="212">
        <v>-0.1</v>
      </c>
      <c r="E12" s="213"/>
      <c r="F12" s="212">
        <v>-0.12</v>
      </c>
      <c r="G12" s="214"/>
      <c r="H12" s="221">
        <v>-0.27</v>
      </c>
    </row>
    <row r="13" spans="1:13">
      <c r="A13" s="204" t="s">
        <v>151</v>
      </c>
      <c r="B13" s="212">
        <v>-0.15</v>
      </c>
      <c r="C13" s="212"/>
      <c r="D13" s="212">
        <v>-0.11</v>
      </c>
      <c r="E13" s="213"/>
      <c r="F13" s="212">
        <v>-0.31</v>
      </c>
      <c r="G13" s="214"/>
      <c r="H13" s="221">
        <v>-0.3</v>
      </c>
    </row>
    <row r="14" spans="1:13">
      <c r="A14" s="215" t="s">
        <v>146</v>
      </c>
      <c r="B14" s="216">
        <v>0.03</v>
      </c>
      <c r="C14" s="216"/>
      <c r="D14" s="216">
        <v>0.04</v>
      </c>
      <c r="E14" s="217"/>
      <c r="F14" s="216">
        <v>0.01</v>
      </c>
      <c r="G14" s="217"/>
      <c r="H14" s="216">
        <v>-0.12</v>
      </c>
    </row>
    <row r="15" spans="1:13">
      <c r="A15" s="204" t="s">
        <v>145</v>
      </c>
      <c r="B15" s="218">
        <v>0.02</v>
      </c>
      <c r="C15" s="219"/>
      <c r="D15" s="212">
        <v>0.03</v>
      </c>
      <c r="E15" s="220"/>
      <c r="F15" s="212">
        <v>0</v>
      </c>
      <c r="G15" s="220"/>
      <c r="H15" s="212">
        <v>-0.13</v>
      </c>
    </row>
    <row r="16" spans="1:13">
      <c r="A16" s="204" t="s">
        <v>138</v>
      </c>
      <c r="B16" s="212">
        <v>0.02</v>
      </c>
      <c r="C16" s="212"/>
      <c r="D16" s="212">
        <v>0.03</v>
      </c>
      <c r="E16" s="213"/>
      <c r="F16" s="212">
        <v>0.01</v>
      </c>
      <c r="G16" s="214"/>
      <c r="H16" s="212">
        <v>-0.1</v>
      </c>
    </row>
    <row r="17" spans="1:8">
      <c r="A17" s="204" t="s">
        <v>133</v>
      </c>
      <c r="B17" s="212">
        <v>0.04</v>
      </c>
      <c r="C17" s="212"/>
      <c r="D17" s="212">
        <v>0.05</v>
      </c>
      <c r="E17" s="213"/>
      <c r="F17" s="212">
        <v>0.01</v>
      </c>
      <c r="G17" s="214"/>
      <c r="H17" s="212">
        <v>-7.0000000000000007E-2</v>
      </c>
    </row>
    <row r="18" spans="1:8">
      <c r="A18" s="204" t="s">
        <v>124</v>
      </c>
      <c r="B18" s="212">
        <v>0.04</v>
      </c>
      <c r="C18" s="212"/>
      <c r="D18" s="212">
        <v>0.05</v>
      </c>
      <c r="E18" s="213"/>
      <c r="F18" s="212">
        <v>0.01</v>
      </c>
      <c r="G18" s="214"/>
      <c r="H18" s="221">
        <v>-0.15</v>
      </c>
    </row>
    <row r="19" spans="1:8">
      <c r="A19" s="215" t="s">
        <v>113</v>
      </c>
      <c r="B19" s="216">
        <v>0.01</v>
      </c>
      <c r="C19" s="216"/>
      <c r="D19" s="216">
        <v>0.02</v>
      </c>
      <c r="E19" s="217"/>
      <c r="F19" s="216">
        <v>-0.05</v>
      </c>
      <c r="G19" s="217"/>
      <c r="H19" s="216">
        <v>-7.0000000000000007E-2</v>
      </c>
    </row>
    <row r="20" spans="1:8">
      <c r="A20" s="204" t="s">
        <v>112</v>
      </c>
      <c r="B20" s="218">
        <v>0.02</v>
      </c>
      <c r="C20" s="219"/>
      <c r="D20" s="212">
        <v>0.03</v>
      </c>
      <c r="E20" s="220"/>
      <c r="F20" s="212">
        <v>-0.04</v>
      </c>
      <c r="G20" s="220"/>
      <c r="H20" s="212">
        <v>-0.1</v>
      </c>
    </row>
    <row r="21" spans="1:8">
      <c r="A21" s="204" t="s">
        <v>107</v>
      </c>
      <c r="B21" s="212">
        <v>-0.01</v>
      </c>
      <c r="C21" s="211"/>
      <c r="D21" s="221">
        <v>0.01</v>
      </c>
      <c r="E21" s="204"/>
      <c r="F21" s="212">
        <v>-0.05</v>
      </c>
      <c r="G21" s="204"/>
      <c r="H21" s="212">
        <v>-0.05</v>
      </c>
    </row>
    <row r="22" spans="1:8">
      <c r="A22" s="204" t="s">
        <v>101</v>
      </c>
      <c r="B22" s="212">
        <v>-0.01</v>
      </c>
      <c r="C22" s="212"/>
      <c r="D22" s="212">
        <v>0</v>
      </c>
      <c r="E22" s="213"/>
      <c r="F22" s="212">
        <v>-0.04</v>
      </c>
      <c r="G22" s="214"/>
      <c r="H22" s="212">
        <v>-0.1</v>
      </c>
    </row>
    <row r="23" spans="1:8">
      <c r="A23" s="204" t="s">
        <v>90</v>
      </c>
      <c r="B23" s="212">
        <v>0.03</v>
      </c>
      <c r="C23" s="212"/>
      <c r="D23" s="212">
        <v>0.05</v>
      </c>
      <c r="E23" s="213"/>
      <c r="F23" s="212">
        <v>-0.05</v>
      </c>
      <c r="G23" s="214"/>
      <c r="H23" s="212">
        <v>-0.05</v>
      </c>
    </row>
    <row r="24" spans="1:8">
      <c r="A24" s="215" t="s">
        <v>88</v>
      </c>
      <c r="B24" s="216">
        <v>0.04</v>
      </c>
      <c r="C24" s="216"/>
      <c r="D24" s="216">
        <v>0.05</v>
      </c>
      <c r="E24" s="217"/>
      <c r="F24" s="216">
        <v>0.01</v>
      </c>
      <c r="G24" s="217"/>
      <c r="H24" s="216">
        <v>-0.06</v>
      </c>
    </row>
    <row r="25" spans="1:8">
      <c r="A25" s="204" t="s">
        <v>87</v>
      </c>
      <c r="B25" s="212">
        <v>0.05</v>
      </c>
      <c r="C25" s="212"/>
      <c r="D25" s="212">
        <v>0.06</v>
      </c>
      <c r="E25" s="213"/>
      <c r="F25" s="212">
        <v>0.01</v>
      </c>
      <c r="G25" s="222"/>
      <c r="H25" s="212">
        <v>-0.03</v>
      </c>
    </row>
    <row r="26" spans="1:8">
      <c r="A26" s="204" t="s">
        <v>86</v>
      </c>
      <c r="B26" s="212">
        <v>0.08</v>
      </c>
      <c r="C26" s="212"/>
      <c r="D26" s="212">
        <v>0.1</v>
      </c>
      <c r="E26" s="213"/>
      <c r="F26" s="212">
        <v>0.01</v>
      </c>
      <c r="G26" s="222"/>
      <c r="H26" s="212">
        <v>-0.05</v>
      </c>
    </row>
    <row r="27" spans="1:8">
      <c r="A27" s="204" t="s">
        <v>58</v>
      </c>
      <c r="B27" s="212">
        <v>0.03</v>
      </c>
      <c r="C27" s="212"/>
      <c r="D27" s="212">
        <v>0.04</v>
      </c>
      <c r="E27" s="213"/>
      <c r="F27" s="212">
        <v>0</v>
      </c>
      <c r="G27" s="222"/>
      <c r="H27" s="212">
        <v>-0.02</v>
      </c>
    </row>
    <row r="28" spans="1:8" s="226" customFormat="1">
      <c r="A28" s="223" t="s">
        <v>37</v>
      </c>
      <c r="B28" s="221">
        <v>0.01</v>
      </c>
      <c r="C28" s="221"/>
      <c r="D28" s="221">
        <v>0.01</v>
      </c>
      <c r="E28" s="224"/>
      <c r="F28" s="221">
        <v>0.03</v>
      </c>
      <c r="G28" s="225"/>
      <c r="H28" s="221">
        <v>-0.13</v>
      </c>
    </row>
    <row r="29" spans="1:8">
      <c r="A29" s="215" t="s">
        <v>36</v>
      </c>
      <c r="B29" s="216">
        <v>0</v>
      </c>
      <c r="C29" s="216"/>
      <c r="D29" s="216">
        <v>0.03</v>
      </c>
      <c r="E29" s="217"/>
      <c r="F29" s="216">
        <v>-7.0000000000000007E-2</v>
      </c>
      <c r="G29" s="217"/>
      <c r="H29" s="216">
        <v>-0.03</v>
      </c>
    </row>
    <row r="30" spans="1:8" s="204" customFormat="1" hidden="1">
      <c r="A30" s="227" t="s">
        <v>22</v>
      </c>
      <c r="B30" s="228"/>
      <c r="C30" s="229"/>
      <c r="D30" s="230"/>
      <c r="E30" s="228"/>
      <c r="F30" s="230"/>
      <c r="G30" s="228"/>
    </row>
  </sheetData>
  <phoneticPr fontId="14" type="noConversion"/>
  <conditionalFormatting sqref="B30:G30">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view="pageBreakPreview" zoomScale="85" zoomScaleNormal="90" zoomScaleSheetLayoutView="85" workbookViewId="0">
      <selection activeCell="D3" sqref="D3"/>
    </sheetView>
  </sheetViews>
  <sheetFormatPr defaultColWidth="9.08984375" defaultRowHeight="15.5"/>
  <cols>
    <col min="1" max="8" width="9.08984375" style="235"/>
    <col min="9" max="9" width="66.453125" style="235" customWidth="1"/>
    <col min="10" max="10" width="4" style="235" customWidth="1"/>
    <col min="11" max="16384" width="9.08984375" style="235"/>
  </cols>
  <sheetData>
    <row r="1" spans="1:10">
      <c r="A1" s="234" t="s">
        <v>10</v>
      </c>
    </row>
    <row r="2" spans="1:10">
      <c r="A2" s="236"/>
    </row>
    <row r="4" spans="1:10" ht="50.25" customHeight="1">
      <c r="A4" s="521" t="s">
        <v>93</v>
      </c>
      <c r="B4" s="522"/>
      <c r="C4" s="522"/>
      <c r="D4" s="522"/>
      <c r="E4" s="522"/>
      <c r="F4" s="522"/>
      <c r="G4" s="522"/>
      <c r="H4" s="522"/>
      <c r="I4" s="522"/>
      <c r="J4" s="416"/>
    </row>
    <row r="5" spans="1:10">
      <c r="A5" s="417"/>
      <c r="B5" s="417"/>
      <c r="C5" s="417"/>
      <c r="D5" s="417"/>
      <c r="E5" s="417"/>
      <c r="F5" s="417"/>
      <c r="G5" s="417"/>
      <c r="H5" s="417"/>
      <c r="I5" s="417"/>
      <c r="J5" s="416"/>
    </row>
    <row r="6" spans="1:10" ht="97.5" customHeight="1">
      <c r="A6" s="523" t="s">
        <v>175</v>
      </c>
      <c r="B6" s="524"/>
      <c r="C6" s="524"/>
      <c r="D6" s="524"/>
      <c r="E6" s="524"/>
      <c r="F6" s="524"/>
      <c r="G6" s="524"/>
      <c r="H6" s="524"/>
      <c r="I6" s="524"/>
      <c r="J6" s="416"/>
    </row>
    <row r="7" spans="1:10">
      <c r="A7" s="418"/>
      <c r="B7" s="418"/>
      <c r="C7" s="418"/>
      <c r="D7" s="418"/>
      <c r="E7" s="418"/>
      <c r="F7" s="418"/>
      <c r="G7" s="418"/>
      <c r="H7" s="418"/>
      <c r="I7" s="418"/>
      <c r="J7" s="416"/>
    </row>
    <row r="8" spans="1:10" ht="100.5" customHeight="1">
      <c r="A8" s="519" t="s">
        <v>157</v>
      </c>
      <c r="B8" s="520"/>
      <c r="C8" s="520"/>
      <c r="D8" s="520"/>
      <c r="E8" s="520"/>
      <c r="F8" s="520"/>
      <c r="G8" s="520"/>
      <c r="H8" s="520"/>
      <c r="I8" s="520"/>
      <c r="J8" s="416"/>
    </row>
    <row r="9" spans="1:10">
      <c r="A9" s="418"/>
      <c r="B9" s="418"/>
      <c r="C9" s="418"/>
      <c r="D9" s="418"/>
      <c r="E9" s="418"/>
      <c r="F9" s="418"/>
      <c r="G9" s="418"/>
      <c r="H9" s="418"/>
      <c r="I9" s="418"/>
      <c r="J9" s="416"/>
    </row>
    <row r="10" spans="1:10" ht="31.5" customHeight="1">
      <c r="A10" s="519" t="s">
        <v>164</v>
      </c>
      <c r="B10" s="519"/>
      <c r="C10" s="519"/>
      <c r="D10" s="519"/>
      <c r="E10" s="519"/>
      <c r="F10" s="519"/>
      <c r="G10" s="519"/>
      <c r="H10" s="519"/>
      <c r="I10" s="519"/>
      <c r="J10" s="416"/>
    </row>
    <row r="11" spans="1:10">
      <c r="A11" s="418"/>
      <c r="B11" s="418"/>
      <c r="C11" s="418"/>
      <c r="D11" s="418"/>
      <c r="E11" s="418"/>
      <c r="F11" s="418"/>
      <c r="G11" s="418"/>
      <c r="H11" s="418"/>
      <c r="I11" s="418"/>
      <c r="J11" s="416"/>
    </row>
    <row r="12" spans="1:10" ht="66" customHeight="1">
      <c r="A12" s="519" t="s">
        <v>165</v>
      </c>
      <c r="B12" s="519"/>
      <c r="C12" s="519"/>
      <c r="D12" s="519"/>
      <c r="E12" s="519"/>
      <c r="F12" s="519"/>
      <c r="G12" s="519"/>
      <c r="H12" s="519"/>
      <c r="I12" s="519"/>
      <c r="J12" s="519"/>
    </row>
    <row r="13" spans="1:10" ht="15" customHeight="1">
      <c r="A13" s="416"/>
      <c r="B13" s="416"/>
      <c r="C13" s="416"/>
      <c r="D13" s="416"/>
      <c r="E13" s="416"/>
      <c r="F13" s="416"/>
      <c r="G13" s="416"/>
      <c r="H13" s="416"/>
      <c r="I13" s="416"/>
      <c r="J13" s="416"/>
    </row>
    <row r="14" spans="1:10" ht="195.75" customHeight="1">
      <c r="A14" s="519" t="s">
        <v>166</v>
      </c>
      <c r="B14" s="519"/>
      <c r="C14" s="519"/>
      <c r="D14" s="519"/>
      <c r="E14" s="519"/>
      <c r="F14" s="519"/>
      <c r="G14" s="519"/>
      <c r="H14" s="519"/>
      <c r="I14" s="519"/>
      <c r="J14" s="519"/>
    </row>
  </sheetData>
  <mergeCells count="6">
    <mergeCell ref="A14:J14"/>
    <mergeCell ref="A8:I8"/>
    <mergeCell ref="A4:I4"/>
    <mergeCell ref="A6:I6"/>
    <mergeCell ref="A10:I10"/>
    <mergeCell ref="A12:J12"/>
  </mergeCells>
  <phoneticPr fontId="14" type="noConversion"/>
  <pageMargins left="0.5" right="0.25" top="0.5" bottom="0.5" header="0.5" footer="0.5"/>
  <pageSetup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Consol</vt:lpstr>
      <vt:lpstr>KFC</vt:lpstr>
      <vt:lpstr>Pizza Hut</vt:lpstr>
      <vt:lpstr>Balance_Sheet</vt:lpstr>
      <vt:lpstr>Cash_Flow</vt:lpstr>
      <vt:lpstr>Unit Summary</vt:lpstr>
      <vt:lpstr>SSS</vt:lpstr>
      <vt:lpstr>Definitions</vt:lpstr>
      <vt:lpstr>KFC</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Fang, Jasmine</cp:lastModifiedBy>
  <cp:lastPrinted>2021-05-04T09:13:23Z</cp:lastPrinted>
  <dcterms:created xsi:type="dcterms:W3CDTF">2004-12-13T16:11:49Z</dcterms:created>
  <dcterms:modified xsi:type="dcterms:W3CDTF">2021-11-09T01:58:14Z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