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/>
  <mc:AlternateContent xmlns:mc="http://schemas.openxmlformats.org/markup-compatibility/2006">
    <mc:Choice Requires="x15">
      <x15ac:absPath xmlns:x15ac="http://schemas.microsoft.com/office/spreadsheetml/2010/11/ac" url="https://notified-my.sharepoint.com/personal/juvy_teoxon_notified_com/Documents/Documents/"/>
    </mc:Choice>
  </mc:AlternateContent>
  <xr:revisionPtr revIDLastSave="0" documentId="8_{41BB1EFB-DE30-4D2D-A7C9-C34B28FB41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4" r:id="rId1"/>
    <sheet name="Daily 2025" sheetId="6" r:id="rId2"/>
  </sheets>
  <definedNames>
    <definedName name="ID" localSheetId="1" hidden="1">"7d08d4fc-b7ee-41f8-afc4-fb566f28afc3"</definedName>
    <definedName name="ID" localSheetId="0" hidden="1">"4fb95cca-4aef-4d0c-8f2e-a85026e255a4"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J14" i="6"/>
  <c r="I15" i="6"/>
  <c r="J15" i="6"/>
  <c r="I16" i="6"/>
  <c r="J16" i="6"/>
  <c r="I17" i="6"/>
  <c r="J17" i="6"/>
  <c r="I18" i="6"/>
  <c r="J18" i="6"/>
  <c r="G14" i="6"/>
  <c r="G15" i="6"/>
  <c r="G16" i="6"/>
  <c r="G17" i="6"/>
  <c r="G18" i="6"/>
  <c r="G13" i="6"/>
  <c r="J13" i="6" s="1"/>
  <c r="I13" i="6"/>
  <c r="G10" i="6"/>
  <c r="G11" i="6"/>
  <c r="G12" i="6"/>
  <c r="G9" i="6"/>
  <c r="I12" i="6" l="1"/>
  <c r="J12" i="6"/>
  <c r="I11" i="6"/>
  <c r="J11" i="6"/>
  <c r="I10" i="6"/>
  <c r="I9" i="6"/>
  <c r="J9" i="6"/>
  <c r="F7" i="6"/>
  <c r="E7" i="6"/>
  <c r="C7" i="6"/>
  <c r="B7" i="6"/>
  <c r="G7" i="6" l="1"/>
  <c r="I7" i="6"/>
  <c r="B5" i="4" s="1"/>
  <c r="B14" i="4" s="1"/>
  <c r="J10" i="6"/>
  <c r="J7" i="6" s="1"/>
  <c r="C5" i="4" s="1"/>
  <c r="C14" i="4" l="1"/>
</calcChain>
</file>

<file path=xl/sharedStrings.xml><?xml version="1.0" encoding="utf-8"?>
<sst xmlns="http://schemas.openxmlformats.org/spreadsheetml/2006/main" count="24" uniqueCount="20">
  <si>
    <t>Yum China Holdings Inc</t>
  </si>
  <si>
    <t>Trade Date</t>
  </si>
  <si>
    <t>Shares Purchased</t>
  </si>
  <si>
    <t>Share Repurchases</t>
  </si>
  <si>
    <t>Number of Shares (Million)</t>
  </si>
  <si>
    <t>2018 </t>
  </si>
  <si>
    <t>Total</t>
  </si>
  <si>
    <t>Share Repurchase Program Summary</t>
  </si>
  <si>
    <t>Total Cost 
(US$Million)</t>
  </si>
  <si>
    <t>NYSE</t>
  </si>
  <si>
    <t>HKEX</t>
  </si>
  <si>
    <t>NYSE + HKEX</t>
  </si>
  <si>
    <t>Total Cost (HK$)</t>
  </si>
  <si>
    <t>Total Cost (US$)</t>
  </si>
  <si>
    <t>Share Repurchase - Daily Activity</t>
  </si>
  <si>
    <t>Total Cost (US$)</t>
    <phoneticPr fontId="17" type="noConversion"/>
  </si>
  <si>
    <t>Assumption: US$ to HK$ at 7.7737</t>
  </si>
  <si>
    <t>Note: 2025 Total Costs assumed US$ to HK$ at 7.7737</t>
  </si>
  <si>
    <t>2025 YTD</t>
  </si>
  <si>
    <t>2025 Year-to-date (as of Janurary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</si>
</sst>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[$-409]d\-mmm\-yyyy;@"/>
    <numFmt numFmtId="166" formatCode="_(* #,##0_);_(* \(#,##0\);_(* &quot;-&quot;??_);_(@_)"/>
    <numFmt numFmtId="167" formatCode="&quot;$&quot;#,##0_);&quot;$&quot;\(#,##0\)"/>
    <numFmt numFmtId="168" formatCode="0.0"/>
    <numFmt numFmtId="169" formatCode="#,##0.0_);\(#,##0.0\)"/>
  </numFmts>
  <fonts count="24"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color indexed="56"/>
      <name val="Arial"/>
      <family val="2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sz val="9"/>
      <name val="宋体"/>
      <family val="3"/>
      <charset val="134"/>
    </font>
    <font>
      <b/>
      <sz val="8"/>
      <name val="Arial"/>
      <family val="2"/>
    </font>
    <font>
      <b/>
      <sz val="8"/>
      <color indexed="56"/>
      <name val="Arial"/>
      <family val="2"/>
    </font>
    <font>
      <sz val="8"/>
      <color theme="1"/>
      <name val="Arial"/>
      <family val="2"/>
      <charset val="134"/>
    </font>
    <font>
      <sz val="10"/>
      <color indexed="56"/>
      <name val="Arial"/>
    </font>
    <font>
      <sz val="10"/>
      <color indexed="56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2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0" fontId="20" fillId="0" borderId="0">
      <alignment vertical="center"/>
    </xf>
    <xf numFmtId="43" fontId="2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0" borderId="0"/>
    <xf numFmtId="0" fontId="22" fillId="0" borderId="0"/>
    <xf numFmtId="0" fontId="20" fillId="0" borderId="0">
      <alignment vertical="center"/>
    </xf>
    <xf numFmtId="0" fontId="20" fillId="0" borderId="0">
      <alignment vertical="center"/>
    </xf>
  </cellStyleXfs>
  <cellXfs count="25">
    <xf numFmtId="0" fontId="0" fillId="0" borderId="0" xfId="0"/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165" fontId="13" fillId="0" borderId="0" xfId="0" applyNumberFormat="1" applyFont="1" applyAlignment="1">
      <alignment vertical="center"/>
    </xf>
    <xf numFmtId="0" fontId="14" fillId="0" borderId="0" xfId="0" applyFont="1"/>
    <xf numFmtId="164" fontId="7" fillId="4" borderId="1" xfId="0" applyNumberFormat="1" applyFont="1" applyFill="1" applyBorder="1" applyAlignment="1">
      <alignment horizontal="center"/>
    </xf>
    <xf numFmtId="37" fontId="7" fillId="4" borderId="1" xfId="0" applyNumberFormat="1" applyFont="1" applyFill="1" applyBorder="1"/>
    <xf numFmtId="0" fontId="16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7" fontId="16" fillId="0" borderId="0" xfId="2" applyNumberFormat="1" applyFont="1" applyFill="1" applyBorder="1" applyAlignment="1">
      <alignment horizontal="center" vertical="center" wrapText="1"/>
    </xf>
    <xf numFmtId="167" fontId="15" fillId="0" borderId="1" xfId="2" applyNumberFormat="1" applyFont="1" applyFill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166" fontId="7" fillId="0" borderId="0" xfId="1" applyNumberFormat="1" applyFont="1"/>
    <xf numFmtId="167" fontId="16" fillId="3" borderId="0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8" fontId="16" fillId="0" borderId="0" xfId="0" applyNumberFormat="1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169" fontId="7" fillId="3" borderId="0" xfId="0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 wrapText="1"/>
    </xf>
  </cellXfs>
  <cellStyles count="72">
    <cellStyle name="Comma" xfId="1" builtinId="3"/>
    <cellStyle name="Comma 2" xfId="7" xr:uid="{00000000-0005-0000-0000-000001000000}"/>
    <cellStyle name="Comma 2 2" xfId="19" xr:uid="{00000000-0005-0000-0000-000002000000}"/>
    <cellStyle name="Comma 2 3" xfId="31" xr:uid="{CB57D062-042F-483E-97C3-FB7E7C082CFA}"/>
    <cellStyle name="Comma 2 4" xfId="44" xr:uid="{CD2E68D9-1E13-4035-9A3B-CC110D29A7CB}"/>
    <cellStyle name="Comma 2 5" xfId="56" xr:uid="{27A95246-3967-4E89-AD46-D50F4302BAF6}"/>
    <cellStyle name="Comma 3" xfId="9" xr:uid="{00000000-0005-0000-0000-000003000000}"/>
    <cellStyle name="Comma 3 2" xfId="21" xr:uid="{00000000-0005-0000-0000-000004000000}"/>
    <cellStyle name="Comma 3 3" xfId="33" xr:uid="{F98FE325-8DA3-43EA-81A9-B9EBF3337E61}"/>
    <cellStyle name="Comma 3 4" xfId="46" xr:uid="{D991ED59-5A87-4AA2-BFF5-DE245018D7EC}"/>
    <cellStyle name="Comma 3 5" xfId="58" xr:uid="{741C0647-A57B-46C6-B8A4-93A4C8A58CDF}"/>
    <cellStyle name="Comma 4" xfId="11" xr:uid="{00000000-0005-0000-0000-000005000000}"/>
    <cellStyle name="Comma 4 2" xfId="23" xr:uid="{00000000-0005-0000-0000-000006000000}"/>
    <cellStyle name="Comma 4 3" xfId="35" xr:uid="{F6A73191-779B-4F85-8CF3-D143949B3184}"/>
    <cellStyle name="Comma 4 4" xfId="48" xr:uid="{818C7F86-60AC-4793-B367-EC02EE06B174}"/>
    <cellStyle name="Comma 4 5" xfId="60" xr:uid="{84E64ECB-8987-45DB-93F7-CBC097394FFA}"/>
    <cellStyle name="Comma 5" xfId="13" xr:uid="{00000000-0005-0000-0000-000007000000}"/>
    <cellStyle name="Comma 5 2" xfId="25" xr:uid="{00000000-0005-0000-0000-000008000000}"/>
    <cellStyle name="Comma 5 3" xfId="37" xr:uid="{F32A6589-B4EF-455A-BBA7-722726C0CA86}"/>
    <cellStyle name="Comma 5 4" xfId="50" xr:uid="{73A7EF6C-E4D5-4E7E-A0AF-BAF3CC3C2365}"/>
    <cellStyle name="Comma 5 5" xfId="62" xr:uid="{C13AE33D-C36C-4316-BEF5-0D1F903F6D5A}"/>
    <cellStyle name="Comma 6" xfId="15" xr:uid="{00000000-0005-0000-0000-000009000000}"/>
    <cellStyle name="Comma 6 2" xfId="27" xr:uid="{00000000-0005-0000-0000-00000A000000}"/>
    <cellStyle name="Comma 6 3" xfId="39" xr:uid="{F17C31B3-5D30-48AD-B25D-D0C14E4A7A7B}"/>
    <cellStyle name="Comma 6 4" xfId="52" xr:uid="{474C9198-A72F-4BD4-8314-1668810E0DCE}"/>
    <cellStyle name="Comma 6 5" xfId="64" xr:uid="{14A5F982-6F42-4A52-9CE1-C18EC00C2AE1}"/>
    <cellStyle name="Comma 7" xfId="17" xr:uid="{00000000-0005-0000-0000-00000B000000}"/>
    <cellStyle name="Comma 7 2" xfId="29" xr:uid="{00000000-0005-0000-0000-00000C000000}"/>
    <cellStyle name="Comma 7 3" xfId="41" xr:uid="{E2C795E6-25A0-4472-BB0B-B2902836A756}"/>
    <cellStyle name="Comma 7 4" xfId="54" xr:uid="{23187E69-4BB3-4EE6-9A74-EB06B05D4BBF}"/>
    <cellStyle name="Comma 7 5" xfId="66" xr:uid="{95A04C46-DE28-4660-96B7-371DAF85454D}"/>
    <cellStyle name="Comma 8" xfId="5" xr:uid="{00000000-0005-0000-0000-00000D000000}"/>
    <cellStyle name="Currency" xfId="2" builtinId="4"/>
    <cellStyle name="Currency 2" xfId="67" xr:uid="{5FA9336F-B9EB-4E27-8C0B-6E5DFC63F99A}"/>
    <cellStyle name="Normal" xfId="0" builtinId="0"/>
    <cellStyle name="Normal 10" xfId="68" xr:uid="{1787C9BD-3939-4ACB-A59F-A14A428598D1}"/>
    <cellStyle name="Normal 2" xfId="6" xr:uid="{00000000-0005-0000-0000-000010000000}"/>
    <cellStyle name="Normal 2 2" xfId="3" xr:uid="{00000000-0005-0000-0000-000011000000}"/>
    <cellStyle name="Normal 2 3" xfId="18" xr:uid="{00000000-0005-0000-0000-000012000000}"/>
    <cellStyle name="Normal 2 4" xfId="30" xr:uid="{E2F3023E-A1DD-42CF-8B16-B61500FFF560}"/>
    <cellStyle name="Normal 2 5" xfId="43" xr:uid="{56BFB63C-D5A7-48B0-8CC7-065214EC6E77}"/>
    <cellStyle name="Normal 2 6" xfId="55" xr:uid="{B2D25389-3EC6-4EE4-9226-DCD58E8CE272}"/>
    <cellStyle name="Normal 21" xfId="71" xr:uid="{C39D568D-D0E0-4890-87D1-ECE286B0D04E}"/>
    <cellStyle name="Normal 3" xfId="8" xr:uid="{00000000-0005-0000-0000-000013000000}"/>
    <cellStyle name="Normal 3 2" xfId="20" xr:uid="{00000000-0005-0000-0000-000014000000}"/>
    <cellStyle name="Normal 3 3" xfId="32" xr:uid="{10110380-9F04-46E4-B332-69BB0E1375A0}"/>
    <cellStyle name="Normal 3 4" xfId="45" xr:uid="{E2863008-E852-42D9-B905-3912D972DB0A}"/>
    <cellStyle name="Normal 3 5" xfId="57" xr:uid="{91C832B4-7091-44F2-9041-225D6CE479D5}"/>
    <cellStyle name="Normal 3 6" xfId="69" xr:uid="{809674D0-5454-442E-B909-3469F7A34F6B}"/>
    <cellStyle name="Normal 4" xfId="10" xr:uid="{00000000-0005-0000-0000-000015000000}"/>
    <cellStyle name="Normal 4 2" xfId="22" xr:uid="{00000000-0005-0000-0000-000016000000}"/>
    <cellStyle name="Normal 4 3" xfId="34" xr:uid="{B0098791-92AD-42C2-8BDF-DC3400AC1186}"/>
    <cellStyle name="Normal 4 4" xfId="47" xr:uid="{18198095-26C1-43D6-9917-53B4B47F3951}"/>
    <cellStyle name="Normal 4 5" xfId="59" xr:uid="{003A6DC4-1447-42FC-A9DA-9EC7DB0689FC}"/>
    <cellStyle name="Normal 5" xfId="12" xr:uid="{00000000-0005-0000-0000-000017000000}"/>
    <cellStyle name="Normal 5 2" xfId="24" xr:uid="{00000000-0005-0000-0000-000018000000}"/>
    <cellStyle name="Normal 5 3" xfId="36" xr:uid="{A50F881A-8BE1-408D-8CE0-53186D967B6B}"/>
    <cellStyle name="Normal 5 4" xfId="49" xr:uid="{CBED6688-1122-49F0-9F58-AF72B0911650}"/>
    <cellStyle name="Normal 5 5" xfId="61" xr:uid="{71BCC969-A841-4183-B8BB-E5B44945C03B}"/>
    <cellStyle name="Normal 6" xfId="14" xr:uid="{00000000-0005-0000-0000-000019000000}"/>
    <cellStyle name="Normal 6 2" xfId="26" xr:uid="{00000000-0005-0000-0000-00001A000000}"/>
    <cellStyle name="Normal 6 3" xfId="38" xr:uid="{DC1BD2FF-FEC0-473C-9270-11B550FAF825}"/>
    <cellStyle name="Normal 6 4" xfId="51" xr:uid="{54DDFBC5-4A73-45FE-B55D-63A1471C2707}"/>
    <cellStyle name="Normal 6 5" xfId="63" xr:uid="{21E251E1-5335-4F79-8DF5-07AE453D13C4}"/>
    <cellStyle name="Normal 6 6" xfId="70" xr:uid="{8E953243-EB6F-47D0-8E7E-4BD5D3E73DAE}"/>
    <cellStyle name="Normal 7" xfId="16" xr:uid="{00000000-0005-0000-0000-00001B000000}"/>
    <cellStyle name="Normal 7 2" xfId="28" xr:uid="{00000000-0005-0000-0000-00001C000000}"/>
    <cellStyle name="Normal 7 3" xfId="40" xr:uid="{A7387E75-91BB-45AC-B72A-C6493BBFFE2D}"/>
    <cellStyle name="Normal 7 4" xfId="53" xr:uid="{CA2AD066-9127-4BEF-8050-861AFA8A9B8D}"/>
    <cellStyle name="Normal 7 5" xfId="65" xr:uid="{591D03D8-E06D-4BC7-BA21-B8EF86FB9D3B}"/>
    <cellStyle name="Normal 8" xfId="4" xr:uid="{00000000-0005-0000-0000-00001D000000}"/>
    <cellStyle name="Normal 9" xfId="42" xr:uid="{EC7CBE08-9087-4C9C-B899-D60BA38C0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="115" zoomScaleNormal="115" workbookViewId="0">
      <selection activeCell="I9" sqref="I9"/>
    </sheetView>
  </sheetViews>
  <sheetFormatPr defaultRowHeight="13.2"/>
  <cols>
    <col min="1" max="1" width="28.88671875" customWidth="1"/>
    <col min="2" max="3" width="18" customWidth="1"/>
  </cols>
  <sheetData>
    <row r="1" spans="1:3" ht="17.399999999999999">
      <c r="A1" s="3" t="s">
        <v>0</v>
      </c>
    </row>
    <row r="2" spans="1:3">
      <c r="A2" s="2" t="s">
        <v>7</v>
      </c>
    </row>
    <row r="4" spans="1:3" ht="20.399999999999999">
      <c r="A4" s="18" t="s">
        <v>3</v>
      </c>
      <c r="B4" s="18" t="s">
        <v>4</v>
      </c>
      <c r="C4" s="18" t="s">
        <v>8</v>
      </c>
    </row>
    <row r="5" spans="1:3">
      <c r="A5" s="21" t="s">
        <v>19</v>
      </c>
      <c r="B5" s="22">
        <f>'Daily 2025'!I7/1000000</f>
        <v>0.63153300000000001</v>
      </c>
      <c r="C5" s="17">
        <f>'Daily 2025'!J7/1000000</f>
        <v>27.629090667748528</v>
      </c>
    </row>
    <row r="6" spans="1:3">
      <c r="A6" s="19">
        <v>2024</v>
      </c>
      <c r="B6" s="20">
        <v>31.313264</v>
      </c>
      <c r="C6" s="12">
        <v>1241.9506543903053</v>
      </c>
    </row>
    <row r="7" spans="1:3">
      <c r="A7" s="9">
        <v>2023</v>
      </c>
      <c r="B7" s="11">
        <v>12.4</v>
      </c>
      <c r="C7" s="12">
        <v>617</v>
      </c>
    </row>
    <row r="8" spans="1:3">
      <c r="A8" s="9">
        <v>2022</v>
      </c>
      <c r="B8" s="11">
        <v>10.5</v>
      </c>
      <c r="C8" s="12">
        <v>466</v>
      </c>
    </row>
    <row r="9" spans="1:3">
      <c r="A9" s="9">
        <v>2021</v>
      </c>
      <c r="B9" s="11">
        <v>1.3</v>
      </c>
      <c r="C9" s="12">
        <v>75</v>
      </c>
    </row>
    <row r="10" spans="1:3">
      <c r="A10" s="9">
        <v>2020</v>
      </c>
      <c r="B10" s="11">
        <v>0.2</v>
      </c>
      <c r="C10" s="12">
        <v>7</v>
      </c>
    </row>
    <row r="11" spans="1:3">
      <c r="A11" s="9">
        <v>2019</v>
      </c>
      <c r="B11" s="11">
        <v>6.2</v>
      </c>
      <c r="C11" s="12">
        <v>261</v>
      </c>
    </row>
    <row r="12" spans="1:3">
      <c r="A12" s="9" t="s">
        <v>5</v>
      </c>
      <c r="B12" s="11">
        <v>9</v>
      </c>
      <c r="C12" s="12">
        <v>312</v>
      </c>
    </row>
    <row r="13" spans="1:3">
      <c r="A13" s="9">
        <v>2017</v>
      </c>
      <c r="B13" s="11">
        <v>3.4</v>
      </c>
      <c r="C13" s="12">
        <v>128</v>
      </c>
    </row>
    <row r="14" spans="1:3" ht="13.8" thickBot="1">
      <c r="A14" s="10" t="s">
        <v>6</v>
      </c>
      <c r="B14" s="14">
        <f>SUM(B5:B13)</f>
        <v>74.944797000000008</v>
      </c>
      <c r="C14" s="13">
        <f>SUM(C5:C13)</f>
        <v>3135.579745058054</v>
      </c>
    </row>
    <row r="15" spans="1:3" ht="13.8" thickTop="1">
      <c r="A15" s="6"/>
      <c r="B15" s="6"/>
      <c r="C15" s="6"/>
    </row>
    <row r="16" spans="1:3">
      <c r="A16" s="6"/>
      <c r="B16" s="6"/>
      <c r="C16" s="6"/>
    </row>
    <row r="17" spans="1:3">
      <c r="A17" s="15" t="s">
        <v>17</v>
      </c>
      <c r="B17" s="6"/>
      <c r="C17" s="6"/>
    </row>
  </sheetData>
  <phoneticPr fontId="17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99C2-F8F1-48C7-84B3-7D3E43C53792}">
  <sheetPr>
    <pageSetUpPr fitToPage="1"/>
  </sheetPr>
  <dimension ref="A1:J18"/>
  <sheetViews>
    <sheetView topLeftCell="A6" zoomScale="110" zoomScaleNormal="110" zoomScaleSheetLayoutView="100" workbookViewId="0">
      <selection activeCell="B22" sqref="B22"/>
    </sheetView>
  </sheetViews>
  <sheetFormatPr defaultRowHeight="13.2"/>
  <cols>
    <col min="1" max="1" width="11" bestFit="1" customWidth="1"/>
    <col min="2" max="2" width="11.21875" customWidth="1"/>
    <col min="3" max="3" width="12.109375" customWidth="1"/>
    <col min="4" max="4" width="1" customWidth="1"/>
    <col min="5" max="5" width="11.21875" customWidth="1"/>
    <col min="6" max="6" width="14.77734375" customWidth="1"/>
    <col min="7" max="7" width="11.21875" customWidth="1"/>
    <col min="8" max="8" width="1" customWidth="1"/>
    <col min="9" max="10" width="11.21875" customWidth="1"/>
    <col min="12" max="12" width="13.5546875" bestFit="1" customWidth="1"/>
  </cols>
  <sheetData>
    <row r="1" spans="1:10" ht="17.399999999999999">
      <c r="A1" s="3" t="s">
        <v>0</v>
      </c>
    </row>
    <row r="2" spans="1:10">
      <c r="A2" s="2" t="s">
        <v>14</v>
      </c>
    </row>
    <row r="3" spans="1:10">
      <c r="A3" s="15" t="s">
        <v>16</v>
      </c>
    </row>
    <row r="4" spans="1:10">
      <c r="A4" s="4"/>
    </row>
    <row r="5" spans="1:10">
      <c r="A5" s="4"/>
      <c r="B5" s="23" t="s">
        <v>9</v>
      </c>
      <c r="C5" s="23"/>
      <c r="E5" s="24" t="s">
        <v>10</v>
      </c>
      <c r="F5" s="24"/>
      <c r="G5" s="24"/>
      <c r="I5" s="24" t="s">
        <v>11</v>
      </c>
      <c r="J5" s="24"/>
    </row>
    <row r="6" spans="1:10" ht="21">
      <c r="A6" s="1" t="s">
        <v>1</v>
      </c>
      <c r="B6" s="1" t="s">
        <v>2</v>
      </c>
      <c r="C6" s="1" t="s">
        <v>13</v>
      </c>
      <c r="E6" s="1" t="s">
        <v>2</v>
      </c>
      <c r="F6" s="1" t="s">
        <v>12</v>
      </c>
      <c r="G6" s="1" t="s">
        <v>15</v>
      </c>
      <c r="I6" s="1" t="s">
        <v>2</v>
      </c>
      <c r="J6" s="1" t="s">
        <v>13</v>
      </c>
    </row>
    <row r="7" spans="1:10" ht="13.8" thickBot="1">
      <c r="A7" s="7" t="s">
        <v>18</v>
      </c>
      <c r="B7" s="8">
        <f>SUM(B9:B46)</f>
        <v>493483</v>
      </c>
      <c r="C7" s="8">
        <f>SUM(C9:C46)</f>
        <v>21599825.125600003</v>
      </c>
      <c r="E7" s="8">
        <f>SUM(E9:E46)</f>
        <v>138050</v>
      </c>
      <c r="F7" s="8">
        <f>SUM(F9:F46)</f>
        <v>46869701.545000002</v>
      </c>
      <c r="G7" s="8">
        <f>SUM(G9:G46)</f>
        <v>6029265.5421485268</v>
      </c>
      <c r="I7" s="8">
        <f>SUM(I9:I46)</f>
        <v>631533</v>
      </c>
      <c r="J7" s="8">
        <f>SUM(J9:J46)</f>
        <v>27629090.667748529</v>
      </c>
    </row>
    <row r="8" spans="1:10" ht="13.8" thickTop="1">
      <c r="A8" s="6"/>
    </row>
    <row r="9" spans="1:10">
      <c r="A9" s="5">
        <v>45297</v>
      </c>
      <c r="B9" s="16">
        <v>53601</v>
      </c>
      <c r="C9" s="16">
        <v>2399963.3346000002</v>
      </c>
      <c r="E9" s="16">
        <v>13700</v>
      </c>
      <c r="F9" s="16">
        <v>4694429.67</v>
      </c>
      <c r="G9" s="16">
        <f>F9/7.7737</f>
        <v>603886.13787514309</v>
      </c>
      <c r="I9" s="16">
        <f t="shared" ref="I9:I11" si="0">B9+E9</f>
        <v>67301</v>
      </c>
      <c r="J9" s="16">
        <f t="shared" ref="J9:J11" si="1">C9+G9</f>
        <v>3003849.4724751431</v>
      </c>
    </row>
    <row r="10" spans="1:10">
      <c r="A10" s="5">
        <v>45298</v>
      </c>
      <c r="B10" s="16">
        <v>53157</v>
      </c>
      <c r="C10" s="16">
        <v>2399964.1302</v>
      </c>
      <c r="E10" s="16">
        <v>13550</v>
      </c>
      <c r="F10" s="16">
        <v>4684900</v>
      </c>
      <c r="G10" s="16">
        <f t="shared" ref="G10:G12" si="2">F10/7.7737</f>
        <v>602660.2518749116</v>
      </c>
      <c r="I10" s="16">
        <f t="shared" si="0"/>
        <v>66707</v>
      </c>
      <c r="J10" s="16">
        <f t="shared" si="1"/>
        <v>3002624.3820749116</v>
      </c>
    </row>
    <row r="11" spans="1:10">
      <c r="A11" s="5">
        <v>45299</v>
      </c>
      <c r="B11" s="16">
        <v>54896</v>
      </c>
      <c r="C11" s="16">
        <v>2399992.7344</v>
      </c>
      <c r="E11" s="16">
        <v>13600</v>
      </c>
      <c r="F11" s="16">
        <v>4683130</v>
      </c>
      <c r="G11" s="16">
        <f t="shared" si="2"/>
        <v>602432.56107130449</v>
      </c>
      <c r="I11" s="16">
        <f t="shared" si="0"/>
        <v>68496</v>
      </c>
      <c r="J11" s="16">
        <f t="shared" si="1"/>
        <v>3002425.2954713046</v>
      </c>
    </row>
    <row r="12" spans="1:10">
      <c r="A12" s="5">
        <v>45300</v>
      </c>
      <c r="B12" s="16"/>
      <c r="E12" s="16">
        <v>13750</v>
      </c>
      <c r="F12" s="16">
        <v>4687390.13</v>
      </c>
      <c r="G12" s="16">
        <f t="shared" si="2"/>
        <v>602980.57938947994</v>
      </c>
      <c r="I12" s="16">
        <f>B13+E12</f>
        <v>70658</v>
      </c>
      <c r="J12" s="16">
        <f>C13+G12</f>
        <v>3002973.0449894802</v>
      </c>
    </row>
    <row r="13" spans="1:10">
      <c r="A13" s="5">
        <v>45301</v>
      </c>
      <c r="B13" s="16">
        <v>56908</v>
      </c>
      <c r="C13" s="16">
        <v>2399992.4656000002</v>
      </c>
      <c r="E13" s="16">
        <v>14000</v>
      </c>
      <c r="F13" s="16">
        <v>4690540.4000000004</v>
      </c>
      <c r="G13" s="16">
        <f t="shared" ref="G13:G18" si="3">F13/7.7737</f>
        <v>603385.82656907267</v>
      </c>
      <c r="I13" s="16">
        <f>B14+E13</f>
        <v>69791</v>
      </c>
      <c r="J13" s="16">
        <f>C14+G13</f>
        <v>3003347.2735690726</v>
      </c>
    </row>
    <row r="14" spans="1:10">
      <c r="A14" s="5">
        <v>45670</v>
      </c>
      <c r="B14" s="16">
        <v>55791</v>
      </c>
      <c r="C14" s="16">
        <v>2399961.4470000002</v>
      </c>
      <c r="E14" s="16">
        <v>14250</v>
      </c>
      <c r="F14" s="16">
        <v>4683100.05</v>
      </c>
      <c r="G14" s="16">
        <f t="shared" si="3"/>
        <v>602428.70833708532</v>
      </c>
      <c r="I14" s="16">
        <f t="shared" ref="I14:I18" si="4">B15+E14</f>
        <v>69060</v>
      </c>
      <c r="J14" s="16">
        <f t="shared" ref="J14:J18" si="5">C15+G14</f>
        <v>3002410.6213370855</v>
      </c>
    </row>
    <row r="15" spans="1:10">
      <c r="A15" s="5">
        <v>45671</v>
      </c>
      <c r="B15" s="16">
        <v>54810</v>
      </c>
      <c r="C15" s="16">
        <v>2399981.9130000002</v>
      </c>
      <c r="E15" s="16">
        <v>13750</v>
      </c>
      <c r="F15" s="16">
        <v>4678000.25</v>
      </c>
      <c r="G15" s="16">
        <f t="shared" si="3"/>
        <v>601772.67581717845</v>
      </c>
      <c r="I15" s="16">
        <f t="shared" si="4"/>
        <v>68588</v>
      </c>
      <c r="J15" s="16">
        <f t="shared" si="5"/>
        <v>3001746.7782171788</v>
      </c>
    </row>
    <row r="16" spans="1:10">
      <c r="A16" s="5">
        <v>45672</v>
      </c>
      <c r="B16" s="16">
        <v>54838</v>
      </c>
      <c r="C16" s="16">
        <v>2399974.1024000002</v>
      </c>
      <c r="E16" s="16">
        <v>13800</v>
      </c>
      <c r="F16" s="16">
        <v>4690650.3600000003</v>
      </c>
      <c r="G16" s="16">
        <f t="shared" si="3"/>
        <v>603399.97169944819</v>
      </c>
      <c r="I16" s="16">
        <f t="shared" si="4"/>
        <v>69354</v>
      </c>
      <c r="J16" s="16">
        <f t="shared" si="5"/>
        <v>3003399.4364994485</v>
      </c>
    </row>
    <row r="17" spans="1:10">
      <c r="A17" s="5">
        <v>45673</v>
      </c>
      <c r="B17" s="16">
        <v>55554</v>
      </c>
      <c r="C17" s="16">
        <v>2399999.4648000002</v>
      </c>
      <c r="E17" s="16">
        <v>13800</v>
      </c>
      <c r="F17" s="16">
        <v>4691500.4400000004</v>
      </c>
      <c r="G17" s="16">
        <f t="shared" si="3"/>
        <v>603509.32503183815</v>
      </c>
      <c r="I17" s="16">
        <f t="shared" si="4"/>
        <v>67728</v>
      </c>
      <c r="J17" s="16">
        <f t="shared" si="5"/>
        <v>3003504.8586318381</v>
      </c>
    </row>
    <row r="18" spans="1:10">
      <c r="A18" s="5">
        <v>45674</v>
      </c>
      <c r="B18" s="16">
        <v>53928</v>
      </c>
      <c r="C18" s="16">
        <v>2399995.5336000002</v>
      </c>
      <c r="E18" s="16">
        <v>13850</v>
      </c>
      <c r="F18" s="16">
        <v>4686060.2450000001</v>
      </c>
      <c r="G18" s="16">
        <f t="shared" si="3"/>
        <v>602809.50448306475</v>
      </c>
      <c r="I18" s="16">
        <f t="shared" si="4"/>
        <v>13850</v>
      </c>
      <c r="J18" s="16">
        <f t="shared" si="5"/>
        <v>602809.50448306475</v>
      </c>
    </row>
  </sheetData>
  <mergeCells count="3">
    <mergeCell ref="B5:C5"/>
    <mergeCell ref="E5:G5"/>
    <mergeCell ref="I5:J5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Daily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Lip, Florence</dc:creator>
  <cp:lastModifiedBy>Teoxon, Juvy</cp:lastModifiedBy>
  <cp:lastPrinted>2024-06-26T04:05:01Z</cp:lastPrinted>
  <dcterms:created xsi:type="dcterms:W3CDTF">2024-01-18T09:48:18Z</dcterms:created>
  <dcterms:modified xsi:type="dcterms:W3CDTF">2025-01-20T07:40:39Z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